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360" yWindow="60" windowWidth="11295" windowHeight="5580"/>
  </bookViews>
  <sheets>
    <sheet name="Arkusz1" sheetId="1" r:id="rId1"/>
    <sheet name="Arkusz2" sheetId="2" r:id="rId2"/>
    <sheet name="Arkusz3" sheetId="3" r:id="rId3"/>
  </sheets>
  <calcPr calcId="124519"/>
</workbook>
</file>

<file path=xl/calcChain.xml><?xml version="1.0" encoding="utf-8"?>
<calcChain xmlns="http://schemas.openxmlformats.org/spreadsheetml/2006/main">
  <c r="F995" i="1"/>
  <c r="F987"/>
  <c r="F951"/>
  <c r="F1071"/>
  <c r="F843" l="1"/>
  <c r="F959"/>
  <c r="F802"/>
  <c r="F1154"/>
  <c r="F1149" s="1"/>
  <c r="F904"/>
  <c r="F921"/>
  <c r="F894"/>
  <c r="F880"/>
  <c r="F850"/>
  <c r="F832"/>
  <c r="F826"/>
  <c r="F797"/>
  <c r="F1107"/>
  <c r="F1093"/>
  <c r="F1047"/>
  <c r="F1033"/>
  <c r="F1018"/>
  <c r="F1017" s="1"/>
  <c r="F1473"/>
  <c r="F1471"/>
  <c r="F1467"/>
  <c r="F1463"/>
  <c r="F1461"/>
  <c r="F1459"/>
  <c r="F1455"/>
  <c r="F1453"/>
  <c r="F1451"/>
  <c r="F1449"/>
  <c r="F1445"/>
  <c r="F1443"/>
  <c r="F1436"/>
  <c r="F1417"/>
  <c r="F1415" s="1"/>
  <c r="F1166"/>
  <c r="F1147"/>
  <c r="F1140"/>
  <c r="F1132"/>
  <c r="F1130"/>
  <c r="F1123"/>
  <c r="E1403"/>
  <c r="E1400"/>
  <c r="E1396"/>
  <c r="F1381"/>
  <c r="F1366"/>
  <c r="F1356"/>
  <c r="F1351"/>
  <c r="F1349"/>
  <c r="F1346"/>
  <c r="F1341"/>
  <c r="F1340" s="1"/>
  <c r="F1337"/>
  <c r="E1335"/>
  <c r="E1329"/>
  <c r="F1324"/>
  <c r="F1322"/>
  <c r="F1314"/>
  <c r="F1311"/>
  <c r="F1306"/>
  <c r="F1298"/>
  <c r="F1295"/>
  <c r="F1286"/>
  <c r="F1283"/>
  <c r="F1277"/>
  <c r="F1267"/>
  <c r="F1263"/>
  <c r="F1260"/>
  <c r="F1249"/>
  <c r="F1435" l="1"/>
  <c r="F1466"/>
  <c r="F1328"/>
  <c r="F1327" s="1"/>
  <c r="F1344"/>
  <c r="F1146"/>
  <c r="F1395"/>
  <c r="F1394" s="1"/>
  <c r="F1448"/>
  <c r="F1303"/>
  <c r="E1226"/>
  <c r="E1221"/>
  <c r="F1220" l="1"/>
  <c r="F1218" s="1"/>
  <c r="F1282"/>
  <c r="F1201"/>
  <c r="F1182"/>
  <c r="F1121"/>
  <c r="F1084"/>
  <c r="F1080"/>
  <c r="F1069"/>
  <c r="F1062"/>
  <c r="F1022"/>
  <c r="F1012"/>
  <c r="F983"/>
  <c r="F974"/>
  <c r="F967"/>
  <c r="F964"/>
  <c r="F938"/>
  <c r="F931"/>
  <c r="F929"/>
  <c r="F886"/>
  <c r="F875"/>
  <c r="F871"/>
  <c r="F866"/>
  <c r="F862"/>
  <c r="F849"/>
  <c r="F848" s="1"/>
  <c r="F829"/>
  <c r="F825"/>
  <c r="F820"/>
  <c r="F816"/>
  <c r="F814"/>
  <c r="F796"/>
  <c r="F590"/>
  <c r="F586" s="1"/>
  <c r="F584"/>
  <c r="F735"/>
  <c r="F740"/>
  <c r="F731"/>
  <c r="F730" s="1"/>
  <c r="F727"/>
  <c r="F724"/>
  <c r="F719"/>
  <c r="F718" s="1"/>
  <c r="F714"/>
  <c r="F713" s="1"/>
  <c r="F708"/>
  <c r="F704"/>
  <c r="F701"/>
  <c r="F699"/>
  <c r="F697"/>
  <c r="F695"/>
  <c r="F692"/>
  <c r="F688"/>
  <c r="F686"/>
  <c r="F683"/>
  <c r="F681"/>
  <c r="F677"/>
  <c r="F676" s="1"/>
  <c r="F673"/>
  <c r="F671"/>
  <c r="F667"/>
  <c r="F664"/>
  <c r="F662"/>
  <c r="F655"/>
  <c r="F651"/>
  <c r="F648"/>
  <c r="F642"/>
  <c r="F635"/>
  <c r="F626"/>
  <c r="F618"/>
  <c r="F615"/>
  <c r="F611"/>
  <c r="F610" s="1"/>
  <c r="F603"/>
  <c r="F605"/>
  <c r="F607"/>
  <c r="F599"/>
  <c r="F596"/>
  <c r="F594"/>
  <c r="F578"/>
  <c r="F577" s="1"/>
  <c r="F571"/>
  <c r="F570" s="1"/>
  <c r="F567"/>
  <c r="F566" s="1"/>
  <c r="F562"/>
  <c r="F560"/>
  <c r="F558"/>
  <c r="F546"/>
  <c r="E502"/>
  <c r="F502"/>
  <c r="D502"/>
  <c r="E504"/>
  <c r="F504"/>
  <c r="D504"/>
  <c r="E506"/>
  <c r="F506"/>
  <c r="D506"/>
  <c r="E497"/>
  <c r="F497"/>
  <c r="D497"/>
  <c r="E494"/>
  <c r="F494"/>
  <c r="D494"/>
  <c r="E492"/>
  <c r="F492"/>
  <c r="D492"/>
  <c r="E465"/>
  <c r="F465"/>
  <c r="D465"/>
  <c r="E457"/>
  <c r="F457"/>
  <c r="D457"/>
  <c r="E453"/>
  <c r="F453"/>
  <c r="D453"/>
  <c r="E447"/>
  <c r="F447"/>
  <c r="D447"/>
  <c r="E432"/>
  <c r="F432"/>
  <c r="D432"/>
  <c r="E428"/>
  <c r="F428"/>
  <c r="D428"/>
  <c r="E414"/>
  <c r="F414"/>
  <c r="D414"/>
  <c r="E412"/>
  <c r="F412"/>
  <c r="D412"/>
  <c r="E410"/>
  <c r="F410"/>
  <c r="D410"/>
  <c r="E407"/>
  <c r="F407"/>
  <c r="D407"/>
  <c r="E402"/>
  <c r="F402"/>
  <c r="D402"/>
  <c r="E395"/>
  <c r="F395"/>
  <c r="D395"/>
  <c r="E392"/>
  <c r="F392"/>
  <c r="D392"/>
  <c r="E390"/>
  <c r="F390"/>
  <c r="D390"/>
  <c r="E387"/>
  <c r="F387"/>
  <c r="D387"/>
  <c r="E382"/>
  <c r="F382"/>
  <c r="D382"/>
  <c r="E365"/>
  <c r="F365"/>
  <c r="D365"/>
  <c r="D332"/>
  <c r="E330" s="1"/>
  <c r="E269"/>
  <c r="F269"/>
  <c r="D269"/>
  <c r="E272"/>
  <c r="F272"/>
  <c r="D272"/>
  <c r="E267"/>
  <c r="F267"/>
  <c r="D267"/>
  <c r="E263"/>
  <c r="F263"/>
  <c r="D263"/>
  <c r="E260"/>
  <c r="F260"/>
  <c r="D260"/>
  <c r="E258"/>
  <c r="F258"/>
  <c r="D258"/>
  <c r="F153"/>
  <c r="E153"/>
  <c r="D153"/>
  <c r="E225"/>
  <c r="F225"/>
  <c r="D225"/>
  <c r="E223"/>
  <c r="F223"/>
  <c r="D223"/>
  <c r="E220"/>
  <c r="F220"/>
  <c r="D220"/>
  <c r="E218"/>
  <c r="F218"/>
  <c r="D218"/>
  <c r="E216"/>
  <c r="F216"/>
  <c r="D216"/>
  <c r="E204"/>
  <c r="F204"/>
  <c r="D204"/>
  <c r="E202"/>
  <c r="F202"/>
  <c r="D202"/>
  <c r="E196"/>
  <c r="F196"/>
  <c r="D196"/>
  <c r="E193"/>
  <c r="F193"/>
  <c r="D193"/>
  <c r="E187"/>
  <c r="F187"/>
  <c r="D187"/>
  <c r="E185"/>
  <c r="F185"/>
  <c r="D185"/>
  <c r="E179"/>
  <c r="F179"/>
  <c r="D179"/>
  <c r="E173"/>
  <c r="F173"/>
  <c r="D173"/>
  <c r="F171"/>
  <c r="E171"/>
  <c r="D171"/>
  <c r="E169"/>
  <c r="F169"/>
  <c r="D169"/>
  <c r="E167"/>
  <c r="F167"/>
  <c r="D167"/>
  <c r="E163"/>
  <c r="F163"/>
  <c r="D163"/>
  <c r="D106"/>
  <c r="E106"/>
  <c r="C106"/>
  <c r="F103"/>
  <c r="F105"/>
  <c r="F102"/>
  <c r="F100"/>
  <c r="F824" l="1"/>
  <c r="F963"/>
  <c r="F982"/>
  <c r="F1021"/>
  <c r="F1176"/>
  <c r="F1175" s="1"/>
  <c r="F1174" s="1"/>
  <c r="F861"/>
  <c r="F870"/>
  <c r="F795"/>
  <c r="F647"/>
  <c r="F654"/>
  <c r="F723"/>
  <c r="F228"/>
  <c r="D281"/>
  <c r="E281"/>
  <c r="F469"/>
  <c r="F514"/>
  <c r="F602"/>
  <c r="F680"/>
  <c r="F614"/>
  <c r="F557"/>
  <c r="D469"/>
  <c r="D514"/>
  <c r="F281"/>
  <c r="F583"/>
  <c r="F734"/>
  <c r="E319"/>
  <c r="E323"/>
  <c r="E327"/>
  <c r="E331"/>
  <c r="E317"/>
  <c r="E321"/>
  <c r="E325"/>
  <c r="E329"/>
  <c r="E514"/>
  <c r="D228"/>
  <c r="E318"/>
  <c r="E320"/>
  <c r="E322"/>
  <c r="E324"/>
  <c r="E326"/>
  <c r="E328"/>
  <c r="E469"/>
  <c r="E228"/>
  <c r="F1476" l="1"/>
  <c r="F744"/>
</calcChain>
</file>

<file path=xl/sharedStrings.xml><?xml version="1.0" encoding="utf-8"?>
<sst xmlns="http://schemas.openxmlformats.org/spreadsheetml/2006/main" count="1906" uniqueCount="726">
  <si>
    <t xml:space="preserve">Na podstawie: </t>
  </si>
  <si>
    <t>Art. 266 ust. 1 pkt.  1 i 2 ustawy z dnia 24 września 2009 roku o finansach publicznych  /tekst jednolity</t>
  </si>
  <si>
    <t>Dz. U. Nr 157 z 2013 roku poz. 885/</t>
  </si>
  <si>
    <t>zarządza się, co następuje:</t>
  </si>
  <si>
    <t>§ 3.Sprawozdanie wraz z częścią opisową przedkłada się Radzie Gminy Główczyce, oraz Regionalnej Izbie Obrachunkowej w Gdańsku.</t>
  </si>
  <si>
    <t>§ 4.Sprawozdanie o wykonaniu środków budżetowych zostanie udostępnione mieszkańcom poprzez wywieszenie na tablicy ogłoszeń w Urzędzie Gminy Główczyce oraz opublikowane w Biuletynie Informacji Publicznej.</t>
  </si>
  <si>
    <t>§ 5.Zarządzenie wchodzi w życie z dniem ogłoszenia na tablicy ogłoszeń w Urzędzie Gminy Główczyce.</t>
  </si>
  <si>
    <t>Załącznik Nr 1</t>
  </si>
  <si>
    <t>SPRAWOZDANIE</t>
  </si>
  <si>
    <t>Z WYKONANIA BUDŻETU GMINY GŁÓWCZYCE</t>
  </si>
  <si>
    <t>ZA 2014 ROK</t>
  </si>
  <si>
    <t>dochody w wysokości</t>
  </si>
  <si>
    <t>w tym zadania zlecone</t>
  </si>
  <si>
    <t>wydatki w wysokości</t>
  </si>
  <si>
    <t xml:space="preserve">po stronie dochodów o kwotę </t>
  </si>
  <si>
    <t xml:space="preserve">po stronie wydatków o kwotę </t>
  </si>
  <si>
    <t>Wyszczególnienie</t>
  </si>
  <si>
    <t>Plan po zmianach</t>
  </si>
  <si>
    <t>Wykonanie na 31.12.2014 r.</t>
  </si>
  <si>
    <t>%        4:3</t>
  </si>
  <si>
    <t xml:space="preserve">Plan na 2014 r. </t>
  </si>
  <si>
    <t>Dochody</t>
  </si>
  <si>
    <t>w tym:</t>
  </si>
  <si>
    <t>zadania zlecone</t>
  </si>
  <si>
    <t>Wydatki</t>
  </si>
  <si>
    <t xml:space="preserve">w tym </t>
  </si>
  <si>
    <t>Wynik finansowy</t>
  </si>
  <si>
    <t>x</t>
  </si>
  <si>
    <t>Dział</t>
  </si>
  <si>
    <t>Nazwa</t>
  </si>
  <si>
    <t>Plan na 2014</t>
  </si>
  <si>
    <t>010</t>
  </si>
  <si>
    <t>Rolnictwo i łowiectwo</t>
  </si>
  <si>
    <t>600</t>
  </si>
  <si>
    <t>Transport i łączność</t>
  </si>
  <si>
    <t>700</t>
  </si>
  <si>
    <t>Gospodarka mieszkaniowa</t>
  </si>
  <si>
    <t>710</t>
  </si>
  <si>
    <t>Działalność usługowa</t>
  </si>
  <si>
    <t>750</t>
  </si>
  <si>
    <t>Administracja publiczna</t>
  </si>
  <si>
    <t>751</t>
  </si>
  <si>
    <t>Urzędy naczelnych organów władzy państwowej, kontroli i ochrony prawa oraz sądownictwa</t>
  </si>
  <si>
    <t>754</t>
  </si>
  <si>
    <t>Bezpieczeństwo publiczne i ochrona przeciwpożarowa</t>
  </si>
  <si>
    <t>756</t>
  </si>
  <si>
    <t>Dochody od osób prawnych, od osób fizycznych i od innych jednostek nieposiadających osobowości prawnej oraz wydatki związane z ich poborem</t>
  </si>
  <si>
    <t>758</t>
  </si>
  <si>
    <t>Różne rozliczenia</t>
  </si>
  <si>
    <t>801</t>
  </si>
  <si>
    <t>Oświata i wychowanie</t>
  </si>
  <si>
    <t>851</t>
  </si>
  <si>
    <t>Ochrona zdrowia</t>
  </si>
  <si>
    <t>852</t>
  </si>
  <si>
    <t>Pomoc społeczna</t>
  </si>
  <si>
    <t>853</t>
  </si>
  <si>
    <t>Edukacyjna opieka wychowawcza</t>
  </si>
  <si>
    <t>900</t>
  </si>
  <si>
    <t>Gospodarka komunalna i ochrona środowiska</t>
  </si>
  <si>
    <t>921</t>
  </si>
  <si>
    <t>Kultura i ochrona dziedzictwa narodowego</t>
  </si>
  <si>
    <t>926</t>
  </si>
  <si>
    <t>Kultura fizyczna i sport</t>
  </si>
  <si>
    <t xml:space="preserve">OGÓŁEM </t>
  </si>
  <si>
    <r>
      <t>Dochody budżetowe</t>
    </r>
    <r>
      <rPr>
        <b/>
        <u/>
        <sz val="11"/>
        <color theme="1"/>
        <rFont val="Times New Roman"/>
        <family val="1"/>
        <charset val="238"/>
      </rPr>
      <t xml:space="preserve"> według działów</t>
    </r>
    <r>
      <rPr>
        <b/>
        <sz val="11"/>
        <color theme="1"/>
        <rFont val="Times New Roman"/>
        <family val="1"/>
        <charset val="238"/>
      </rPr>
      <t xml:space="preserve"> w 2014 roku przedstawiają się następująco:</t>
    </r>
  </si>
  <si>
    <r>
      <t>Dochody budżetowe</t>
    </r>
    <r>
      <rPr>
        <b/>
        <u/>
        <sz val="11"/>
        <color theme="1"/>
        <rFont val="Times New Roman"/>
        <family val="1"/>
        <charset val="238"/>
      </rPr>
      <t xml:space="preserve"> według działów i rozdziałów </t>
    </r>
    <r>
      <rPr>
        <b/>
        <sz val="11"/>
        <color theme="1"/>
        <rFont val="Times New Roman"/>
        <family val="1"/>
        <charset val="238"/>
      </rPr>
      <t xml:space="preserve"> w 2014 roku przedstawiają się następująco:</t>
    </r>
  </si>
  <si>
    <t>dział</t>
  </si>
  <si>
    <t>rozdział</t>
  </si>
  <si>
    <t>nazwa</t>
  </si>
  <si>
    <t>plan na 2014</t>
  </si>
  <si>
    <t>plan po zmianach</t>
  </si>
  <si>
    <t>wykonanie na 31.12.1014</t>
  </si>
  <si>
    <t>01010</t>
  </si>
  <si>
    <t>Infrastruktura wodociągowa i sanitacyjna wsi</t>
  </si>
  <si>
    <t>01042</t>
  </si>
  <si>
    <t>Wyłączenie z produkcji gruntów rolnych</t>
  </si>
  <si>
    <t>01095</t>
  </si>
  <si>
    <t>Pozostała działalność</t>
  </si>
  <si>
    <t>60016</t>
  </si>
  <si>
    <t>Drogi publiczne gminne</t>
  </si>
  <si>
    <t>70005</t>
  </si>
  <si>
    <t>Gospodarka gruntami i nieruchomościami</t>
  </si>
  <si>
    <t>71035</t>
  </si>
  <si>
    <t>Cmentarze</t>
  </si>
  <si>
    <t>75011</t>
  </si>
  <si>
    <t>Urzędy wojewódzkie</t>
  </si>
  <si>
    <t>75023</t>
  </si>
  <si>
    <t>Urzędy gmin</t>
  </si>
  <si>
    <t>75045</t>
  </si>
  <si>
    <t>Kwalifikacja wojskowa</t>
  </si>
  <si>
    <t>75075</t>
  </si>
  <si>
    <t>Promocja j.s.t.</t>
  </si>
  <si>
    <t>75095</t>
  </si>
  <si>
    <t>75101</t>
  </si>
  <si>
    <t xml:space="preserve">Urzędy naczelnych organów władzy państwowej, kontroli i ochrony prawa </t>
  </si>
  <si>
    <t>75109</t>
  </si>
  <si>
    <t>Wybory do rad gmin, rad powiatów i sejmików województw, wybory wójtów, birmistrzów i prezydentów miast oraz referenda gminne, powiatowe i wojewódzkie</t>
  </si>
  <si>
    <t>75113</t>
  </si>
  <si>
    <t>Wybory do Parlamentu Europejskiego</t>
  </si>
  <si>
    <t>75412</t>
  </si>
  <si>
    <t>Ochotnicze straże pożarne</t>
  </si>
  <si>
    <t>75601</t>
  </si>
  <si>
    <t>Wpływy z podatku dochodowego od osób fizycznych</t>
  </si>
  <si>
    <t>75615</t>
  </si>
  <si>
    <t>75616</t>
  </si>
  <si>
    <t>Wpływy z podatku rolnego, podatku leśnego, podatku od spadków i darowizn, podatklu od czynności cywilnoprawnych, oraz podatków i opłat lokalnych od osób fizycznych</t>
  </si>
  <si>
    <t>Wpływy z podatku rolnego, podatku leśnego, podatklu od czynności cywilnoprawnych, podatków i opłat lokalnych od osób prawnych i innych jednostek organizacyjnych</t>
  </si>
  <si>
    <t>75618</t>
  </si>
  <si>
    <t>Wpływy z innych opłat stanowiących dochody j.s.t na podstawie ustaw</t>
  </si>
  <si>
    <t>75621</t>
  </si>
  <si>
    <t>Udziały gmin w podatkach stanowiących dochód budżetu państwa</t>
  </si>
  <si>
    <t>75801</t>
  </si>
  <si>
    <t>Część oświatowa subwencji ogólnej dla j.s.t.</t>
  </si>
  <si>
    <t>75807</t>
  </si>
  <si>
    <t>Część wyrównawcza subwencji ogólnej</t>
  </si>
  <si>
    <t>80101</t>
  </si>
  <si>
    <t>Szkoły podstawowe</t>
  </si>
  <si>
    <t>80103</t>
  </si>
  <si>
    <t>Oddziały przedszkolne w szkołach podstawowych</t>
  </si>
  <si>
    <t>80104</t>
  </si>
  <si>
    <t>Przedszkola</t>
  </si>
  <si>
    <t>80110</t>
  </si>
  <si>
    <t>Gimnazja</t>
  </si>
  <si>
    <t>80148</t>
  </si>
  <si>
    <t>Stołówki szkolne i przedszkolne</t>
  </si>
  <si>
    <t>85195</t>
  </si>
  <si>
    <t>85202</t>
  </si>
  <si>
    <t>Domy pomocy społecznej</t>
  </si>
  <si>
    <t>85203</t>
  </si>
  <si>
    <t>Ośrodki wsparcia</t>
  </si>
  <si>
    <t>Wsparcie rodziny</t>
  </si>
  <si>
    <t>85212</t>
  </si>
  <si>
    <t>85213</t>
  </si>
  <si>
    <t>Świadczenia rodzinne oraz składki na ubezpieczenia emerytalne i rentowe z ubezpieczenia społecznego</t>
  </si>
  <si>
    <t>Składki na ubezpieczenie zdrowotne opłacane za osoby pobierające niektóre świadczenia z pomocy społecznej oraz niektóre świadczenia rodzinne</t>
  </si>
  <si>
    <t>85214</t>
  </si>
  <si>
    <t>Zasiłki i pomoc w naturze oraz składki na ubezpieczenia społeczne</t>
  </si>
  <si>
    <t>85215</t>
  </si>
  <si>
    <t>Dodatki mieszkaniowe</t>
  </si>
  <si>
    <t>85216</t>
  </si>
  <si>
    <t>Zasiłki stałe</t>
  </si>
  <si>
    <t>85219</t>
  </si>
  <si>
    <t>Ośrodki pomocy społecznej</t>
  </si>
  <si>
    <t>85228</t>
  </si>
  <si>
    <t>Usługi opiekuńcze i specjalistyczne usługi opiekuńcze</t>
  </si>
  <si>
    <t>85295</t>
  </si>
  <si>
    <t>Pozostałe zadania w zakresie polityki społecznej</t>
  </si>
  <si>
    <t>85415</t>
  </si>
  <si>
    <t>Pomoc materialna dla uczniów</t>
  </si>
  <si>
    <t>90019</t>
  </si>
  <si>
    <t>Wpływy i wydatki związane z gromadzeniem środków z opłat i kar za korzystanie ze środowiska</t>
  </si>
  <si>
    <t>90020</t>
  </si>
  <si>
    <t>Wpływy i wydatki związane z gromadzeniem środków z opłat produktowych</t>
  </si>
  <si>
    <t>92109</t>
  </si>
  <si>
    <t>Domy i ośrodki kultury, świetlice i kluby</t>
  </si>
  <si>
    <t>92605</t>
  </si>
  <si>
    <t>Zadania w zakresie kultury fizycznej i sportu</t>
  </si>
  <si>
    <t>92695</t>
  </si>
  <si>
    <t>OGÓŁEM</t>
  </si>
  <si>
    <t>854</t>
  </si>
  <si>
    <t>Budżet w 2014 roku wykonano następująco:</t>
  </si>
  <si>
    <t xml:space="preserve">wykonanie na 31.12.2014 </t>
  </si>
  <si>
    <t>2</t>
  </si>
  <si>
    <t>5</t>
  </si>
  <si>
    <t>6</t>
  </si>
  <si>
    <t>ZADANIA USTAWOWO ZLECONE</t>
  </si>
  <si>
    <t>DOCHODY - DOTACJE 2014 ROKU</t>
  </si>
  <si>
    <t>Urzędy naczelnych organów władzy państwowej, kontroli i ochrony prawa</t>
  </si>
  <si>
    <t>Oswiata i wychowanie</t>
  </si>
  <si>
    <t>wykonanie na 31.12.2014</t>
  </si>
  <si>
    <t>%</t>
  </si>
  <si>
    <t>757</t>
  </si>
  <si>
    <t>Obsługa długu publicznego</t>
  </si>
  <si>
    <t>OGÓŁEM:</t>
  </si>
  <si>
    <t>WYDATKI</t>
  </si>
  <si>
    <t>Procentowy udział w realizacji ogólnych wydatków w 2014 roku przedstawia się następująco:</t>
  </si>
  <si>
    <t>Wykonanie na 31.12.2014</t>
  </si>
  <si>
    <t>Rozdział</t>
  </si>
  <si>
    <t>1</t>
  </si>
  <si>
    <t>01030</t>
  </si>
  <si>
    <t>Izby rolnicze</t>
  </si>
  <si>
    <t>60014</t>
  </si>
  <si>
    <t>Drogi publiczne powiatowe</t>
  </si>
  <si>
    <t>71004</t>
  </si>
  <si>
    <t>Plany zagospodarowania przestrzennego</t>
  </si>
  <si>
    <t>75022</t>
  </si>
  <si>
    <t>Rady gmin</t>
  </si>
  <si>
    <t>75414</t>
  </si>
  <si>
    <t>Obrona cywilna</t>
  </si>
  <si>
    <t>75702</t>
  </si>
  <si>
    <t>Rezerwy ogólne i celowe</t>
  </si>
  <si>
    <t>Obsługa papierów wartościowych, kredytów i pożyczek j.s.t.</t>
  </si>
  <si>
    <t>80106</t>
  </si>
  <si>
    <t>Inne formy wychowania przedszkolnego</t>
  </si>
  <si>
    <t>80113</t>
  </si>
  <si>
    <t>Dowożenie uczniów do szkół</t>
  </si>
  <si>
    <t>80120</t>
  </si>
  <si>
    <t>Licea ogólnokształcące</t>
  </si>
  <si>
    <t>80146</t>
  </si>
  <si>
    <t>Dokształcanie i doskonalenie nauczycieli</t>
  </si>
  <si>
    <t>80195</t>
  </si>
  <si>
    <t>85153</t>
  </si>
  <si>
    <t>Zwalczanie narkomanii</t>
  </si>
  <si>
    <t>85154</t>
  </si>
  <si>
    <t>Przeciwdziałanie alkoholizmowi</t>
  </si>
  <si>
    <t>85201</t>
  </si>
  <si>
    <t>Placówki opiekuńczo-wychowawcze</t>
  </si>
  <si>
    <t>85204</t>
  </si>
  <si>
    <t>Rodziny zastępcze</t>
  </si>
  <si>
    <t>85205</t>
  </si>
  <si>
    <t>Zadania w zakresie przeciwdziałania przemocy w rodzinie</t>
  </si>
  <si>
    <t>85206</t>
  </si>
  <si>
    <t>Zasiłki i pomoc w naturze oraz składki na ubezpieczenie społeczne</t>
  </si>
  <si>
    <t>85395</t>
  </si>
  <si>
    <t>85401</t>
  </si>
  <si>
    <t>Świetlice szkolne</t>
  </si>
  <si>
    <t>85446</t>
  </si>
  <si>
    <t>Gospodarka kimunalna i ochrona środowiska</t>
  </si>
  <si>
    <t>90001</t>
  </si>
  <si>
    <t>Gospodarka ściekowa iochrona wód</t>
  </si>
  <si>
    <t>90002</t>
  </si>
  <si>
    <t>Gospodarka odpadami</t>
  </si>
  <si>
    <t>90003</t>
  </si>
  <si>
    <t>Oczyszczanie miast i wsi</t>
  </si>
  <si>
    <t>90015</t>
  </si>
  <si>
    <t>Oświetlenie ulic, placów i dróg</t>
  </si>
  <si>
    <t>90095</t>
  </si>
  <si>
    <t>92116</t>
  </si>
  <si>
    <t>Biblioteki</t>
  </si>
  <si>
    <t>92120</t>
  </si>
  <si>
    <t>Ochrona zabytków i opieka nad zabytkami</t>
  </si>
  <si>
    <t xml:space="preserve">                                              WYDATKI W 2014 ROKU</t>
  </si>
  <si>
    <t xml:space="preserve">Rolnictwo i łowiectwo </t>
  </si>
  <si>
    <t>Pomoic społeczna</t>
  </si>
  <si>
    <t>Gmina Główczyce jest zadłużona na kwotę</t>
  </si>
  <si>
    <t>pożyczki w WFOŚiGW</t>
  </si>
  <si>
    <t>kredyty BS Ustka</t>
  </si>
  <si>
    <t>kredyt SGB Koszalin</t>
  </si>
  <si>
    <t>pożyczki na wyprzedzające finansowanie</t>
  </si>
  <si>
    <t>Dochody w dziale 010 - Rolnictwo i łowiectwo</t>
  </si>
  <si>
    <t>6207</t>
  </si>
  <si>
    <t>dotacje celowe w ramach programów z udziałem UE</t>
  </si>
  <si>
    <t>6330</t>
  </si>
  <si>
    <t>2010</t>
  </si>
  <si>
    <t>dotacje celowe otrzymane z budżetu państwa na realizację zadań bieżących z zakresu administracji rządowej orza innych zadań zleconych gminie ustawami</t>
  </si>
  <si>
    <t xml:space="preserve">środki na zwrot akcyzy dla rolników </t>
  </si>
  <si>
    <t>Dochody w dziale 600 - Transport i łączność</t>
  </si>
  <si>
    <t>Dochody budżetowe w 2014 roku zostały wykonane w 98 % w stosunku do planu</t>
  </si>
  <si>
    <t>0690</t>
  </si>
  <si>
    <t>wpływy z różnych opłat(za zajęcie pasa drogowego)</t>
  </si>
  <si>
    <t>Dochody w dziale 700 - Gospodarka mieszkaniowa</t>
  </si>
  <si>
    <t>0750</t>
  </si>
  <si>
    <t>dochody z najmu i dzierżawy</t>
  </si>
  <si>
    <t>0760</t>
  </si>
  <si>
    <t>wpływy z tytułu przekształcenia prawa użytkowania wieczystego przysługującego osobom fizycznymw prawo własności</t>
  </si>
  <si>
    <t>0770</t>
  </si>
  <si>
    <t>wpłaty z tytułu odpłatnego nabycia prawa własności nieruchomości</t>
  </si>
  <si>
    <t>0920</t>
  </si>
  <si>
    <t>pozostałe odsetki</t>
  </si>
  <si>
    <t>Dochody w dziale 710 - Działalność usługowa</t>
  </si>
  <si>
    <t>2020</t>
  </si>
  <si>
    <t>Dochody w dziale 750 - Administracja publiczna</t>
  </si>
  <si>
    <t>wpływy z różnych opłat (koszty upomnień)</t>
  </si>
  <si>
    <t>pozostałe odsetki (od środków na rachunkach bankowych)</t>
  </si>
  <si>
    <t>0970</t>
  </si>
  <si>
    <t>wpływy z różnych dochodów</t>
  </si>
  <si>
    <t>za energię, rozmowy telefoniczne, refundacja PUP, odpłatności DPS i inne</t>
  </si>
  <si>
    <t>1.</t>
  </si>
  <si>
    <t>2.</t>
  </si>
  <si>
    <t xml:space="preserve">prowizje ZUS, US </t>
  </si>
  <si>
    <t>2360</t>
  </si>
  <si>
    <t>dochody j.s.t. związane z realizacją zadań z zakresu administracji rządowej</t>
  </si>
  <si>
    <t xml:space="preserve">dotacje celowe otrzymane z budżetu państwa na realizację zadań bieżących z zakresu administracji rządowej oraz innych zadań zleconych ustawami </t>
  </si>
  <si>
    <t>2707</t>
  </si>
  <si>
    <t>środki na dofinansowanie własnych zadań bieżących gmin</t>
  </si>
  <si>
    <t>dotacje celowe w ramach programów UE</t>
  </si>
  <si>
    <t xml:space="preserve">Dochody w dziale 751 - Urzędy naczelnych organów władzy państwowej, kontroli i ochrony prawa oraz sądownictwa </t>
  </si>
  <si>
    <t xml:space="preserve">Dochody w dziale 754 - Bezpieczeństwo publiczne i ochrona przeciwpożarowa </t>
  </si>
  <si>
    <t xml:space="preserve">Dochody w dziale 756 - Dochody od osób prawnych, od osób fizycznych i od innych jednostek nieposiadających osobowości prawnej oraz wydatki związane z ich poborem </t>
  </si>
  <si>
    <t>0350</t>
  </si>
  <si>
    <t>podatek od dzialalności godpodarczej osób fizycznych, opłacany w formie karty podatkowej</t>
  </si>
  <si>
    <t>0910</t>
  </si>
  <si>
    <t>odsetki od nieterminowych wpłat z tytułu podatków i opłat</t>
  </si>
  <si>
    <t>0310</t>
  </si>
  <si>
    <t>podatek od nieruchomości</t>
  </si>
  <si>
    <t>0320</t>
  </si>
  <si>
    <t>podatek rolny</t>
  </si>
  <si>
    <t>0330</t>
  </si>
  <si>
    <t>podatek leśny</t>
  </si>
  <si>
    <t>0340</t>
  </si>
  <si>
    <t>podatek od środków transportowych</t>
  </si>
  <si>
    <t>0500</t>
  </si>
  <si>
    <t>podatek od czynności cywilnoprawnych</t>
  </si>
  <si>
    <t>2680</t>
  </si>
  <si>
    <t>0360</t>
  </si>
  <si>
    <t>wpływy z opłaty targowej</t>
  </si>
  <si>
    <t>podatek od spadków i darowizn</t>
  </si>
  <si>
    <t>Wpływy z innych opłat stanowiących dochody j.s.t. na podstawie ustaw</t>
  </si>
  <si>
    <t>0410</t>
  </si>
  <si>
    <t>wpływy z opłaty skarbowej</t>
  </si>
  <si>
    <t>0460</t>
  </si>
  <si>
    <t>wpływy z opłaty eksploatacyjnej</t>
  </si>
  <si>
    <t>0480</t>
  </si>
  <si>
    <t>0490</t>
  </si>
  <si>
    <t>wpływy z opłat za zezwolenia na sprzedaż alkoholu</t>
  </si>
  <si>
    <t>0590</t>
  </si>
  <si>
    <t>wpływy z opłat za koncesje i licencje</t>
  </si>
  <si>
    <t>0010</t>
  </si>
  <si>
    <t>podatek dochodowy od osób fizycznych</t>
  </si>
  <si>
    <t>0020</t>
  </si>
  <si>
    <t>podatek dochodowy od osób prawnych</t>
  </si>
  <si>
    <t>2920</t>
  </si>
  <si>
    <t xml:space="preserve">subwencja ogólna z budżetu państwa </t>
  </si>
  <si>
    <t>Część wyrównawcza subwencji ogólnej dla j.s.t.</t>
  </si>
  <si>
    <t>Dochody w dziale 801 - Oświata i wychowanie</t>
  </si>
  <si>
    <t>2030</t>
  </si>
  <si>
    <t>dotacje celowe otrzymane z budżetu państwa na realizację własnych zadań bieżących gmin</t>
  </si>
  <si>
    <t>2400</t>
  </si>
  <si>
    <t>wpływy do budżetu pozostałych środków finansowych gromadzonych na wydzielonym rachunku jednostek budżetowych</t>
  </si>
  <si>
    <t>Oddziały przedszkolne przy szkołach podstawowych</t>
  </si>
  <si>
    <t>wpływy z innych dochodów</t>
  </si>
  <si>
    <t>odsetki</t>
  </si>
  <si>
    <t>801048</t>
  </si>
  <si>
    <t>Dochody w dziale 851 - Ochrona zdrowia</t>
  </si>
  <si>
    <t>Dochody w dziale 852 - Pomoc społeczna</t>
  </si>
  <si>
    <t>0830</t>
  </si>
  <si>
    <t>wpływy z usług</t>
  </si>
  <si>
    <t>dochody j.s.t. związane z realizacją zadań z zakresu administracji rządowej oraz innych zadań zleconych ustawami</t>
  </si>
  <si>
    <t>Wspieranie rodziny</t>
  </si>
  <si>
    <t xml:space="preserve">Usługi opiekuńcze i specjalistyczne usługi opiekuńcze </t>
  </si>
  <si>
    <t>Dochody w dziale 853 - Pozostałe zadania w zakresie polityki społecznej</t>
  </si>
  <si>
    <t>2007</t>
  </si>
  <si>
    <t>dotacje rozwojowe</t>
  </si>
  <si>
    <t>(Środki z UE na program "Ja też jestem przedszkolakiem")</t>
  </si>
  <si>
    <t>Dochody w dziale 854 - Edukacyjna opieka wychowawcza</t>
  </si>
  <si>
    <t>2040</t>
  </si>
  <si>
    <t>dotacje celowe otrzymane z budżetu państwa na realizację zadań bieżących gmin z zakresu edukacyjnej opieki wychowawczej finansowanej w całości przez budżet państwa w ramach programów rządowych</t>
  </si>
  <si>
    <t xml:space="preserve">Dochody w dziale 900 - Gospodarkakomunalna i ochrona środowiska </t>
  </si>
  <si>
    <t xml:space="preserve">Wpływy i wydatki związane z gromadzeniem środków z opłat i kar za korzystanie ze środowiska </t>
  </si>
  <si>
    <t>wpływy z różnych opłat</t>
  </si>
  <si>
    <t>0400</t>
  </si>
  <si>
    <t>wpływy z opłaty produktowej</t>
  </si>
  <si>
    <t>Dochody w dziale 921 - Kultura i ochrona dziedzictwa narodowego</t>
  </si>
  <si>
    <t>Dotacje celowe w ramach programów finansowanych z udziałem środków europejskich</t>
  </si>
  <si>
    <t>Dochody w dziale 926 - Kultura fizyczna i sport</t>
  </si>
  <si>
    <t>6300</t>
  </si>
  <si>
    <t>Dotacja celowa otrzymana z tytułu pomocy finansowej udzielonej między j.s.t. na dofinansowanie własnych zadań inwestycyjnych i zakupów inwestycyjnych</t>
  </si>
  <si>
    <t>w sprawie informacji o przebiegu wykonania budżetu Gminy Główczyce</t>
  </si>
  <si>
    <t>i kształtowaniu się Wieloletniej Prognozy Finansowej za 2014 r.</t>
  </si>
  <si>
    <t>Dotacje celowe otrzymane z budżetu państwa na realizację inwestycji i zakupów inwestycyjnych własnych gmin (droga Dochowo)</t>
  </si>
  <si>
    <t>Wydatki budżetowe w 2014 roku zostały wykonane w 94,02 % w stosunku do planu.</t>
  </si>
  <si>
    <t>Wydatki w dziale 010 - Rolnictwo i łowiectwo</t>
  </si>
  <si>
    <t>Infrastruktura wodociągowa oi sanitacyjna wsi</t>
  </si>
  <si>
    <t>4300</t>
  </si>
  <si>
    <t>zakup pozostałych usług</t>
  </si>
  <si>
    <t>6050</t>
  </si>
  <si>
    <t>wydatki inwsstycyjne jednostek budżetowych</t>
  </si>
  <si>
    <t>6057</t>
  </si>
  <si>
    <t>2850</t>
  </si>
  <si>
    <t>(przebudowa drogi Dochowo)</t>
  </si>
  <si>
    <t>zwrot akcyzy</t>
  </si>
  <si>
    <t>koszty biurowe i obsługi</t>
  </si>
  <si>
    <t>Wydatki w dziale 600 - Transport i łączność</t>
  </si>
  <si>
    <t>4210</t>
  </si>
  <si>
    <t>zakup materiałów i wyposażenia</t>
  </si>
  <si>
    <t>* znaki drogowe, ,materiały do remontu chodników, żużel, paliwo, farby, płytki</t>
  </si>
  <si>
    <t>zakup usług pozostałych</t>
  </si>
  <si>
    <t>* odśnieżanie dróg</t>
  </si>
  <si>
    <t>* opłaty za zajęcie pasa drogowego</t>
  </si>
  <si>
    <t>* remont drogi Cecenowo</t>
  </si>
  <si>
    <t>* wykonanie podjazdu OZ Główczyce</t>
  </si>
  <si>
    <t>* remont drogi Rzuski Las</t>
  </si>
  <si>
    <t>* remont drogi Gorzysław</t>
  </si>
  <si>
    <t>* chodnik Cecenowo</t>
  </si>
  <si>
    <t>Wydatki w dziale 700 -  Gospodarka mieszkaniowa</t>
  </si>
  <si>
    <t>* ogłoszenia w prasie</t>
  </si>
  <si>
    <t>* opłaty sądowe i notarialne</t>
  </si>
  <si>
    <t>* wykup działek</t>
  </si>
  <si>
    <t>* ogrzewanie OZ Główczyce</t>
  </si>
  <si>
    <t>4530</t>
  </si>
  <si>
    <t>podatek od towarów i usług VAT</t>
  </si>
  <si>
    <t>6060</t>
  </si>
  <si>
    <t>zakupy inwestycyjne</t>
  </si>
  <si>
    <t>* zamiana działe z Nadleśnictwem</t>
  </si>
  <si>
    <t>Wydatki w dziale 710 -  działalność usługowa</t>
  </si>
  <si>
    <t>* projekty decyzji o warunkach zabudowy, opinie urbanistyczne</t>
  </si>
  <si>
    <t>* utrzymanie cmentarzy wojennych</t>
  </si>
  <si>
    <t>Wydatki w dziale 750 - Administracja publiczna</t>
  </si>
  <si>
    <t>4010</t>
  </si>
  <si>
    <t>4110</t>
  </si>
  <si>
    <t>4120</t>
  </si>
  <si>
    <t>wynagrodzenie osobowe pracowników</t>
  </si>
  <si>
    <t>składki na ubezpieczenie społeczne</t>
  </si>
  <si>
    <t>składki na Fundusz Pracy</t>
  </si>
  <si>
    <t>3030</t>
  </si>
  <si>
    <t>różne wydatki na rzecz osób fizycznych</t>
  </si>
  <si>
    <t xml:space="preserve">* diety radnych </t>
  </si>
  <si>
    <t>* nekrologi, ogłoszenia w prasie</t>
  </si>
  <si>
    <t>* dofinansowanie do wycieczek uczniów</t>
  </si>
  <si>
    <t>* wynajm autokaru</t>
  </si>
  <si>
    <t>4360</t>
  </si>
  <si>
    <t>opłaty z tytułu zakupu usług telefonii komórkowej</t>
  </si>
  <si>
    <t>* artykuły spożywcze, materiały biurowe, wiązanki kwiatów, kalendarze</t>
  </si>
  <si>
    <t>3020</t>
  </si>
  <si>
    <t>nagrody i wydatki osobowe niezaliczone do wynagrodzeń</t>
  </si>
  <si>
    <t>dodatkowe wynagrodzenie roczne</t>
  </si>
  <si>
    <t>4140</t>
  </si>
  <si>
    <t>wpłaty na PFRON</t>
  </si>
  <si>
    <t>4170</t>
  </si>
  <si>
    <t>wynagrodzenie bezosobowe</t>
  </si>
  <si>
    <t>* materiały do remontu</t>
  </si>
  <si>
    <t>* paliwo do samochodu służbowego</t>
  </si>
  <si>
    <t xml:space="preserve">* mareiały biurowe, druki, prenumerata czasopism, zakup książek, </t>
  </si>
  <si>
    <t xml:space="preserve">* artykuły spożywcze, przemysłowe i inne (środki czystości, aparaty telefoniczne, drukarki, wyposażenie biur) </t>
  </si>
  <si>
    <t>* zakup opału</t>
  </si>
  <si>
    <t>* pogotowie kasowe</t>
  </si>
  <si>
    <t>4260</t>
  </si>
  <si>
    <t>zakup energii</t>
  </si>
  <si>
    <t>4270</t>
  </si>
  <si>
    <t>zakup usług remontowych</t>
  </si>
  <si>
    <t>4280</t>
  </si>
  <si>
    <t>zakup usług zdrowotnych</t>
  </si>
  <si>
    <t>* prowizje bankowe</t>
  </si>
  <si>
    <t>* usługi informatyczne (ZETO, Lex)</t>
  </si>
  <si>
    <t>* naprawy kserokopiarek</t>
  </si>
  <si>
    <t>* usługi kominiarskie</t>
  </si>
  <si>
    <t>* wywóz śmieci, usuwanie ścieków</t>
  </si>
  <si>
    <t>* konserwacja centrali telefonicznej i urządzeń alarmowych</t>
  </si>
  <si>
    <t>* opłaty pocztowe</t>
  </si>
  <si>
    <t>* wyrób pieczątek</t>
  </si>
  <si>
    <t>* koszty egzekucyjne</t>
  </si>
  <si>
    <t>* naprawy samochodu służbowego</t>
  </si>
  <si>
    <t>* obsługa prawna</t>
  </si>
  <si>
    <t>* drobne usługi</t>
  </si>
  <si>
    <t>4350</t>
  </si>
  <si>
    <t>zakup usług dostępu do sieci internet</t>
  </si>
  <si>
    <t>opłaty z tytułu zakupu telefonii komórkowej</t>
  </si>
  <si>
    <t>4370</t>
  </si>
  <si>
    <t>opłaty z tytułu zakupu telefonii stacjonarnej</t>
  </si>
  <si>
    <t>4410</t>
  </si>
  <si>
    <t>podróze służbowe krajowe</t>
  </si>
  <si>
    <t>* delegacje</t>
  </si>
  <si>
    <t>* ryczałty samochodowe</t>
  </si>
  <si>
    <t>4430</t>
  </si>
  <si>
    <t>różne opłaty i składki</t>
  </si>
  <si>
    <t>* ubezpieczenie mienia</t>
  </si>
  <si>
    <t>4440</t>
  </si>
  <si>
    <t>odpisy na ZFSS</t>
  </si>
  <si>
    <t>4700</t>
  </si>
  <si>
    <t>szkolenia pracowników</t>
  </si>
  <si>
    <t>Kwalifikacje wojskowe</t>
  </si>
  <si>
    <t>* wykonaie folderu, wieści gminne</t>
  </si>
  <si>
    <t>4040</t>
  </si>
  <si>
    <t>materiały budowlane, kwiaty, ziemia, narzędzia, paliwa</t>
  </si>
  <si>
    <t>* ryczałty telefoniczne sołtysów</t>
  </si>
  <si>
    <t>* usługi remontowe i inne</t>
  </si>
  <si>
    <t>Wydatki w dziale 751 - Urzędy naczelnych organów władzy państwowej kontroli i ochrony prawa oraz sądownictwa</t>
  </si>
  <si>
    <t>Urzędy naczelnych organów władzy państwowej kontroli i ochrony prawa</t>
  </si>
  <si>
    <t>Wydatki w dziale 754 -  Bezpieczeństwo publiczne i ochrona przeciwpożarowa</t>
  </si>
  <si>
    <t>* zakup nagród</t>
  </si>
  <si>
    <t>* opał</t>
  </si>
  <si>
    <t>* materiały budowlane</t>
  </si>
  <si>
    <t>* akcje gaśnicze</t>
  </si>
  <si>
    <t>* wywóz ścieków, woda</t>
  </si>
  <si>
    <t>* ryczałty telefoniczne</t>
  </si>
  <si>
    <t>* badania okresowe kierowców</t>
  </si>
  <si>
    <t>* szkolenia</t>
  </si>
  <si>
    <t>* montaż hydrantu Podole Wielkie</t>
  </si>
  <si>
    <t>Wydatki w dziale 801 - Oświata i wychowanie</t>
  </si>
  <si>
    <t>2310</t>
  </si>
  <si>
    <t>Dotacje celowe przekazane gmimnie na zadania bieżące realizowane na podstawie porozumień między j.s.t.</t>
  </si>
  <si>
    <t>2540</t>
  </si>
  <si>
    <t>(Stowarzyszenie Rozwoju Wsi w Szczypkowicach)</t>
  </si>
  <si>
    <t>* prenumerata czasopism</t>
  </si>
  <si>
    <t>* wyposażenie</t>
  </si>
  <si>
    <t>* materiały biurowe</t>
  </si>
  <si>
    <t>* środki czystości</t>
  </si>
  <si>
    <t>* druki</t>
  </si>
  <si>
    <t xml:space="preserve">* inne (części do ksera, komputerów i licencje, paliwo, puchary, statuetki, znaczki pocztowe, nagrody, </t>
  </si>
  <si>
    <t>4230</t>
  </si>
  <si>
    <t>zakup leków i materiałów medycznych</t>
  </si>
  <si>
    <t>4240</t>
  </si>
  <si>
    <t>zakup pomocy naukowych, dydaktycznych i książek</t>
  </si>
  <si>
    <t>* wywóz nieczystości</t>
  </si>
  <si>
    <t>* dzierżawa urządzeń gazowych (BAŁTYKGAZ ZS Stowięcino)</t>
  </si>
  <si>
    <t>* usługi transportowe</t>
  </si>
  <si>
    <t>* pozostałe drobne usługi (wymiana gaśnic, usługi pocztowe, abonament RTV, konserwacja urządzeń dźwigowych)</t>
  </si>
  <si>
    <t>2830</t>
  </si>
  <si>
    <t xml:space="preserve">dotacja celowa z budżetu na finansowanie lub dofinansowanie zadań zleconych do realizacji pozostałym jednostkom nie zaliczonym do sektora finansów publicznych </t>
  </si>
  <si>
    <t>Przedszkola przy szkołach podstawowych</t>
  </si>
  <si>
    <t>dotacja podmiotowa z budżetu dla niepublicznej jednostki systemu oświaty</t>
  </si>
  <si>
    <t xml:space="preserve">* dla Przedzkola "Kubuś Puchatek" w Pobłociu </t>
  </si>
  <si>
    <t>(dla stowarzyszenia Rozwoju Wsi w Szczypkowicach)</t>
  </si>
  <si>
    <t>* inne drobne zakupy (dyplomy, gaśnice, paliwo, drobne artykuły przemysłowe, części do ksero, listy gratulacyjne)</t>
  </si>
  <si>
    <t>* pozostałe usługi</t>
  </si>
  <si>
    <t>(usługi transportowe, ksero, legitymacje dla nauczycieli, usługi pocztowe, wymiana gaśnic)</t>
  </si>
  <si>
    <t>4220</t>
  </si>
  <si>
    <t>zakup środków żywności</t>
  </si>
  <si>
    <t>2320</t>
  </si>
  <si>
    <t>dotacje celowe przekazane dla powiatu na zadania bieżące realizowane na podstawie porozumień</t>
  </si>
  <si>
    <t>2710</t>
  </si>
  <si>
    <t>dotacje celowe na pomoc finansową udzieloną między j.s.t. na dofinansowanie własnych zadań bieżących</t>
  </si>
  <si>
    <t>Wydatki w dziale 851 - Ochrona zdrowia</t>
  </si>
  <si>
    <t>Przeciwdziałanie narkomanii</t>
  </si>
  <si>
    <t>dotacja celowa z budżetu j.s.t. na zadania zlecone do realizacji organizacjom prowadzącym działalność pożytku publicznego</t>
  </si>
  <si>
    <t>* organizacja kolonii letnich</t>
  </si>
  <si>
    <t>* spektakle o tematyce profilaktycznej</t>
  </si>
  <si>
    <t>* opłaty sądowe</t>
  </si>
  <si>
    <t>* usługi RTV</t>
  </si>
  <si>
    <t>* podatek dochodowy</t>
  </si>
  <si>
    <t>* korzystanie z izby wytrzeźwień</t>
  </si>
  <si>
    <t>* wynajm pomieszczenia</t>
  </si>
  <si>
    <t>(zadania zlecone)</t>
  </si>
  <si>
    <t>Wydatki w dziale 852 - Opieka społeczna</t>
  </si>
  <si>
    <t>* dofinansowanie zadań własnych</t>
  </si>
  <si>
    <t>Świadczenia rodzinne, zaliczka alimentacyjna oraz składki na ubezpieczenie emerytalne i rentowe z ubezpieczenia społecznego</t>
  </si>
  <si>
    <t>Składki na ubezpieczenie zdrowotne opłacane za osoby pobierające niektóre świadczenia z pomocy społecznej orza niektóre świadczenia rodzinne</t>
  </si>
  <si>
    <t>ZADANIA ZLECONE</t>
  </si>
  <si>
    <t>* zakup oleju opałowego</t>
  </si>
  <si>
    <t>* zakup artykułów spożywczych na zajęcia kulinarne</t>
  </si>
  <si>
    <t>* część kosztów zakupu oleju napędowego  do samochodu służbowego</t>
  </si>
  <si>
    <t>* materiały na zajęcia plastyczno-techniczne prowadzone z podopiecznymi</t>
  </si>
  <si>
    <t>* materiały biurowe, tonery, tusze</t>
  </si>
  <si>
    <t>* gaz butlowy, nasiona, środki ochrony roślin  i inne</t>
  </si>
  <si>
    <t>* część kosztów zakupu urządzeń do archiwizacji danych z serwera</t>
  </si>
  <si>
    <t>* zakup drukarki laserowej</t>
  </si>
  <si>
    <t xml:space="preserve">* zakup garażu blaszanego </t>
  </si>
  <si>
    <t>* wózek jednowiaderkowy z mopem</t>
  </si>
  <si>
    <t>* sprzęt audio, wzmacniacz, mikrofon LD system</t>
  </si>
  <si>
    <t>* kuchnia gazowa, gofrownica, robot kuchenny</t>
  </si>
  <si>
    <t>* regały, suszarka do bielizny, karnisze, chusta klanzy, flipchard obrotowy</t>
  </si>
  <si>
    <t>* stolik, fotele</t>
  </si>
  <si>
    <t>* drobne artykuły kuchenne (talerze, łyżki, garnki)</t>
  </si>
  <si>
    <t>* gotowe elementy podjazdu dla osób niepełnosprawnych</t>
  </si>
  <si>
    <t>* usługi psychologiczne</t>
  </si>
  <si>
    <t>* usługi bankowe</t>
  </si>
  <si>
    <t>* częściowy koszt naprawy samochodu służbowego</t>
  </si>
  <si>
    <t>* ryczałt za używanie prywatnego samochodu do celów słuzbowych</t>
  </si>
  <si>
    <t>* przewóz osób</t>
  </si>
  <si>
    <t>* opłata za obóz rehabilitacyjny i opłata klimatyczna</t>
  </si>
  <si>
    <t>* usuwanie odpadów (wywóz śmieci)</t>
  </si>
  <si>
    <t>* przygotowanie stanowiska pod garaż blaszany</t>
  </si>
  <si>
    <t>* inne usługi (część kosztów usługi informatycznej, pranie tapicerek, bilety do teatru</t>
  </si>
  <si>
    <t>* ubezpieczenie mienia)</t>
  </si>
  <si>
    <t>odpisy na ZFŚS</t>
  </si>
  <si>
    <r>
      <t xml:space="preserve">* </t>
    </r>
    <r>
      <rPr>
        <b/>
        <sz val="11"/>
        <color theme="1"/>
        <rFont val="Times New Roman"/>
        <family val="1"/>
        <charset val="238"/>
      </rPr>
      <t>świadczenia opiekuńcze</t>
    </r>
  </si>
  <si>
    <t xml:space="preserve">* zasiłki rodzinne wraz z dodatkiem do zasiłku </t>
  </si>
  <si>
    <t>^ zasiłki pielęgnacyjne 3.899 św.</t>
  </si>
  <si>
    <t xml:space="preserve">^ świadczenia pielęgnacyjne 590 św. </t>
  </si>
  <si>
    <t>^ specjalny zasiłek opiekuńczy 152 św.</t>
  </si>
  <si>
    <t>^ zasiłek dla opiekuna 554 św.</t>
  </si>
  <si>
    <t>^ zasiłki rodzinne 14.327 św.-</t>
  </si>
  <si>
    <t>^dodatki do zasiłków rodzinnych</t>
  </si>
  <si>
    <t xml:space="preserve">^dodatek z tytułu urodzenia dziecka 50św. </t>
  </si>
  <si>
    <t>^dodatek z tytułu opieki nad dzieckiem w okresie korzystania z urlopu wychowawczego 475 św.</t>
  </si>
  <si>
    <t>^dodatek z tytułu samotnego wychowywania dziecka 475 św.</t>
  </si>
  <si>
    <t>^dodatek z tytułu kształcenia i rehabilitacji dzecka niepełnosprawnego 1.047 św.</t>
  </si>
  <si>
    <t xml:space="preserve">^ dodatek z tytułu rozpoczęcia roku szkolnego 898 św. </t>
  </si>
  <si>
    <t>^ dodatek z tytułu wychowywania dziecka w rodzinie wielodzietnej 2.966 św.</t>
  </si>
  <si>
    <t>* jednorazowa zapomoga z tytułu urodzenia dziecka 81 św.</t>
  </si>
  <si>
    <t>* składka emerytalno-rentowa od świadczenia pielęgnacyjnego 96 osób</t>
  </si>
  <si>
    <t>* świadczenia z funduszu alimentacyjnego</t>
  </si>
  <si>
    <t>3110</t>
  </si>
  <si>
    <t>świadczenia społeczne</t>
  </si>
  <si>
    <t>(zakup tonerów do drukarek laserowych i kserokopiarki, druków do świadczeń rodzinnych,  materiałów biurowych, części</t>
  </si>
  <si>
    <t>* usługi pocztowe</t>
  </si>
  <si>
    <t>* usługi informatyczne - obsługa świadczeń rodzinnych</t>
  </si>
  <si>
    <t>* licencje na oprogramowanie świadczeń rodzinnych</t>
  </si>
  <si>
    <t>4580</t>
  </si>
  <si>
    <t>4130</t>
  </si>
  <si>
    <t>składki na ubezpieczenie zdrowotne</t>
  </si>
  <si>
    <t xml:space="preserve">* opłacanie składki za osoby pobierające świadczenia pielęgnacyjne 357 św. </t>
  </si>
  <si>
    <t xml:space="preserve">(skorzystało 10 rodzin 36 św. </t>
  </si>
  <si>
    <t>wynagrodzenie osobowe pracowników 2,34 etatu</t>
  </si>
  <si>
    <t>ZADANIA WŁASNE GMINY</t>
  </si>
  <si>
    <t>4330</t>
  </si>
  <si>
    <t>*skierowano na pobyt w DPS 5 osób - 39 św.</t>
  </si>
  <si>
    <t>wynagrodzenie osobowe pracowników 1,5 etatu w tym 1 pracownik interwencyjny</t>
  </si>
  <si>
    <t>* za pobyt 13 dzieci z terenu gminy Główczyce w rodzinnej pieczy zastępczej</t>
  </si>
  <si>
    <t>wynagrodzenia bezosobowe</t>
  </si>
  <si>
    <t>* środki Z PUW - umowa 33.799,00</t>
  </si>
  <si>
    <t xml:space="preserve">wynagrodzenie osobowe pracowników </t>
  </si>
  <si>
    <t>* 1 etat - asystena rodziny od m-ca maja do końca roku</t>
  </si>
  <si>
    <t>* 0,5 etatu asystenta rodziny od m-ca stycznia do końca roku</t>
  </si>
  <si>
    <t xml:space="preserve">^ środki z PUW </t>
  </si>
  <si>
    <t>* zatrudnienie 1 asystenta rodziny na umowę zlecenie</t>
  </si>
  <si>
    <t>* opłacenie składki zdrowotnej od osób pobierających zasiłek stały z pomocy społecznej 79 osób -752 św.</t>
  </si>
  <si>
    <t>* zadania własne gminy</t>
  </si>
  <si>
    <t>^ zasiłki celowe</t>
  </si>
  <si>
    <t>^ specjalne zasiłki celowe 11 osób- 18 św.</t>
  </si>
  <si>
    <t>^ schronienie 10 osób</t>
  </si>
  <si>
    <t>^ sprawienie pogrzebu 3 osoby - 3 św.</t>
  </si>
  <si>
    <t>^ pobyt w Domu Interwencji Kryzysowej 3 osoby</t>
  </si>
  <si>
    <t>^ zasiłki okresowe 114 rodzin - 313 św.</t>
  </si>
  <si>
    <t xml:space="preserve">* zasiłki stałe dla osoby samotnie gospodarującej 57 osób - 569 św. </t>
  </si>
  <si>
    <t xml:space="preserve">* zasiłki stałe dla osoby pozostającej w rodzinie  43 osoby - 379 św. </t>
  </si>
  <si>
    <t>wynagrodzenie osobowe pracowników (9,66 etatu -10 osób)</t>
  </si>
  <si>
    <t>* dofinansowanie z PUW</t>
  </si>
  <si>
    <t>* zakup materiałów biurowych, papieru ksero, tuszy, tonerów do drukarek i inne drobne zakupy</t>
  </si>
  <si>
    <t>* zakup druków</t>
  </si>
  <si>
    <t>* zakup oleju napędowego do samochodu służbowego</t>
  </si>
  <si>
    <t>* zakup publikacji, książek, kalendarzy</t>
  </si>
  <si>
    <t xml:space="preserve">* usługi transportowe - przywóz żywności z Banku Żywności </t>
  </si>
  <si>
    <t>* obsługa systemów komputerowych, licencje</t>
  </si>
  <si>
    <t>* pozostałe usługi tj. konserwacja kserokopiarki, naprawy bieżące samochodu służbowego, utrzymanie strony internetowej, wywóz nieczystości</t>
  </si>
  <si>
    <t>wydatki na zakupy inwestycyjne jednostek budżetowych</t>
  </si>
  <si>
    <t>* zakup serwera</t>
  </si>
  <si>
    <t>1 etat kierownika usług opiekuńczych, 6 etatów stałych opiekunek środowiskowych</t>
  </si>
  <si>
    <t>* dożywianie dzieci w szkołach 665 dzieci</t>
  </si>
  <si>
    <t>^ finansowane ze środków PUW</t>
  </si>
  <si>
    <t>* dożywianie osób dorosłych 16 osób</t>
  </si>
  <si>
    <t xml:space="preserve">* zsiłki celowe na posiłki dla rodzin 436 rodzin - 1.693 św. </t>
  </si>
  <si>
    <t>wynagrodzenia bezosobowe ( wynagrodzenie koordynatora wolontariatu</t>
  </si>
  <si>
    <t>zakup materiałów i wyposażenia( dla wolontariatu)</t>
  </si>
  <si>
    <t>* w tym szkolenie Klanza 2.500,00</t>
  </si>
  <si>
    <t>różne opłaty i składki (wolontariat)</t>
  </si>
  <si>
    <t>Wydatki w dziale 853 - Pozostałe zadania w zakresie polityki społecznej</t>
  </si>
  <si>
    <t>Realizacja programu "Ja też jestem przedszkolakiem</t>
  </si>
  <si>
    <t>2910</t>
  </si>
  <si>
    <t>zwrot dotacji oraz płatności , w tym wykorzystanych niezgodnie z przeznaczeniem lub wykorzystanych z naruszeniem procedur</t>
  </si>
  <si>
    <t>4017</t>
  </si>
  <si>
    <t>4127</t>
  </si>
  <si>
    <t>4117</t>
  </si>
  <si>
    <t>4177</t>
  </si>
  <si>
    <t>4217</t>
  </si>
  <si>
    <t>4247</t>
  </si>
  <si>
    <t>4307</t>
  </si>
  <si>
    <t xml:space="preserve">różne opłaty i składki </t>
  </si>
  <si>
    <t>4437</t>
  </si>
  <si>
    <t>4560</t>
  </si>
  <si>
    <t>odsetki od dotacji oraz płatności wykorzystanych niezgodnie z przeznaczeniem lub wykorzystanych z naruszeniem procedur</t>
  </si>
  <si>
    <t>Wydatki w dziale 854 - Edukacyjna opieka wychowawcza</t>
  </si>
  <si>
    <t>3260</t>
  </si>
  <si>
    <t>inne formy pomocy dla uczniów</t>
  </si>
  <si>
    <t>9001</t>
  </si>
  <si>
    <t>Wydatki w dziale 900 - Gospodarka komunalna i ochrona środowiska</t>
  </si>
  <si>
    <t>Gospodarka ściekowa i ochrona wód</t>
  </si>
  <si>
    <t xml:space="preserve">Wpływy i wydatki związane z gromadzeniem środków z opłat produktowych </t>
  </si>
  <si>
    <t>2480</t>
  </si>
  <si>
    <t>dotacje podmiotowe z budżetu dla samorządowej instytucji kultury</t>
  </si>
  <si>
    <t>wydatki inwestycyjne jednostek budżetowych</t>
  </si>
  <si>
    <t>Wydatki w dziale 757 - Obsługa długu publicznego</t>
  </si>
  <si>
    <t>8070</t>
  </si>
  <si>
    <t xml:space="preserve">odsetki i dyskonto od krajowych skarbowych papierów wartościowych oraz od krajowych  pożyczek i kredytów </t>
  </si>
  <si>
    <t>* znaczki pocztowe</t>
  </si>
  <si>
    <t>* dopłata do ścieków</t>
  </si>
  <si>
    <t>* mapy projektowe Izbica-Gać</t>
  </si>
  <si>
    <t>* odwodnienie parkingu na 22 lipca</t>
  </si>
  <si>
    <t>* wykonanie kolektora burzowego w Rumsku</t>
  </si>
  <si>
    <t>* budowa sieci kanalizacji sanitarnej Dargoleza, Podole Wielkie, Gorzyno, Stowięcino</t>
  </si>
  <si>
    <t>* przebudowa drogi Główczyce-Stowięcino</t>
  </si>
  <si>
    <t>* budowa chodnika w Wielkiej Wsi</t>
  </si>
  <si>
    <t>* remont drogi Izbica - Lisia Góra</t>
  </si>
  <si>
    <t>* remont drogi Wolinia- Pękalin</t>
  </si>
  <si>
    <t>* remont drogi Ciemino - Skórzyno</t>
  </si>
  <si>
    <t>* wykonanie grawertonów</t>
  </si>
  <si>
    <t>* za usługi terapeuty</t>
  </si>
  <si>
    <t>WÓJTA GMINY GŁÓWCZYCE</t>
  </si>
  <si>
    <t>Do dnia 31 grudnia 2014 roku budżet gminy został zwiększony:</t>
  </si>
  <si>
    <r>
      <t>§ 1.Przedstawia się informację za</t>
    </r>
    <r>
      <rPr>
        <b/>
        <sz val="12"/>
        <color theme="1"/>
        <rFont val="Times New Roman"/>
        <family val="1"/>
        <charset val="238"/>
      </rPr>
      <t xml:space="preserve"> 2014</t>
    </r>
    <r>
      <rPr>
        <sz val="12"/>
        <color theme="1"/>
        <rFont val="Times New Roman"/>
        <family val="1"/>
        <charset val="238"/>
      </rPr>
      <t xml:space="preserve"> roku o przebiegu wykonania:</t>
    </r>
  </si>
  <si>
    <r>
      <t xml:space="preserve">Wydatki budżetowe </t>
    </r>
    <r>
      <rPr>
        <b/>
        <u/>
        <sz val="12"/>
        <color theme="1"/>
        <rFont val="Times New Roman"/>
        <family val="1"/>
        <charset val="238"/>
      </rPr>
      <t xml:space="preserve">według działów </t>
    </r>
    <r>
      <rPr>
        <b/>
        <sz val="12"/>
        <color theme="1"/>
        <rFont val="Times New Roman"/>
        <family val="1"/>
        <charset val="238"/>
      </rPr>
      <t>w 2014 roku przedstawiają się następująco:</t>
    </r>
  </si>
  <si>
    <r>
      <t xml:space="preserve">Wydatki budżetowe </t>
    </r>
    <r>
      <rPr>
        <b/>
        <u/>
        <sz val="12"/>
        <color theme="1"/>
        <rFont val="Times New Roman"/>
        <family val="1"/>
        <charset val="238"/>
      </rPr>
      <t xml:space="preserve">według działów i rozdziałów </t>
    </r>
    <r>
      <rPr>
        <b/>
        <sz val="12"/>
        <color theme="1"/>
        <rFont val="Times New Roman"/>
        <family val="1"/>
        <charset val="238"/>
      </rPr>
      <t>w 2014 roku przedstawiają się następująco:</t>
    </r>
  </si>
  <si>
    <t>* budowa sieci wodociągowej i kanalizacji sanitarnej Szczypkowice Warblino (kopie map)</t>
  </si>
  <si>
    <t>* budowa kanalizacji sanitarnej etap II Rumsko, Równo, Klęcino</t>
  </si>
  <si>
    <t>* budowa sieci kanalizacji sanitarnej w m. Pobłocie, Cecenowo, Wolinia</t>
  </si>
  <si>
    <t>* budowa sieci kanalizacji sanitarnej w m. Będziechowo</t>
  </si>
  <si>
    <t>* wodociąg Izbica - Gać</t>
  </si>
  <si>
    <t>* budowa sieci kanalizacji sanitarnej Warblino - Szczypkowice</t>
  </si>
  <si>
    <t>* budowa placów zabaw Wolinia, Gorzyno, Siodłonie, Będziechowo</t>
  </si>
  <si>
    <t>* remont pomieszczeń OPS</t>
  </si>
  <si>
    <t>* mapy do projektu budowy świetlicy Zgojewo</t>
  </si>
  <si>
    <t xml:space="preserve">  Budżet gminy na 2014 rok został przyjęty Uchwałą Nr 256/R/2013 Rady Gminy                  w Główczycach z dnia 12 grudnia 2013 roku i przedstawiał się następująco:</t>
  </si>
  <si>
    <t xml:space="preserve">   Za okres sprawozdawczy skutki obniżek stawek podatkowych daja kwotę 821.130,00 Decyzjami adminidtracyjnymi udzielono ulg, oraz zwolnień ustawowo zagwarantowanych na kwotę:  podatek rolny 109.654,05., ulga inwestycyjna13.202,00 ulga żołnierska 0,00. Na bieżąco prowadzona jest windykacja zaległości . Ponadto z dłużnikami przeprowadzane są rozmowy indywidualne na temat mozliwości i formy spłaty zadłużenia. Nieterminowość regulowania zobowiązań podatkowych i innych jest wynikiem wyjątkowo trudnej sytuacji materialnej naszych mieszkańców. Ministerstwo Finansów podało prognozowane udziały w podatku dochodowym od osób fizycznych, 2.906.047,00 zł. Przekazano z rachunku centralnego kwotę 2.938.300,00. tj 101,10 % planowanych wpływów w/w podatku. </t>
  </si>
  <si>
    <t>* zwrot środków za budowę boiska w Rumsku i szatni w Szczypkowicach</t>
  </si>
  <si>
    <t>a) budżetu gminy w brzmieniu stanowiącym załącznik Nr 1 do niniejszego zarządzenia</t>
  </si>
  <si>
    <r>
      <t xml:space="preserve">          Źródłem pokrycia deficytu budżetowego jest</t>
    </r>
    <r>
      <rPr>
        <u/>
        <sz val="12"/>
        <color theme="1"/>
        <rFont val="Times New Roman"/>
        <family val="1"/>
        <charset val="238"/>
      </rPr>
      <t xml:space="preserve"> kredyt bankowy długoterminowy</t>
    </r>
    <r>
      <rPr>
        <sz val="12"/>
        <color theme="1"/>
        <rFont val="Times New Roman"/>
        <family val="1"/>
        <charset val="238"/>
      </rPr>
      <t xml:space="preserve"> w wysokości 1.705.502,00</t>
    </r>
  </si>
  <si>
    <t xml:space="preserve">                Dochody z tytułu otrzymanych dotacji przeznaczono zgodnie ze wskazaniami zamieszczonymi w decyzjach organów administracji rządowej . Wykonanie dochodów             i wydatków zostało przedstawione w zestawieniach tabelarycznych. Sprawozdania roczne wynikające z przepisów Rozporządzenia Ministra Finansów z dnia 16 stycznia 2014 roku w sprawie sprawozdawczości budżetowej przekazano w ustawowym terminie Regionalnej Izbie Obrachunkowej w Gdańsku, oraz poszczególnym dysponentom dotacji oraz wydatków związanych z wykonaniem zadań z zakresu administracji rządowej.</t>
  </si>
  <si>
    <t>b) planu finansowego Gminnego Ośrodka Kultury w Główczycach w brzmieniu stanowiącym załącznik nr 2 do nieniejszego zarządzenia</t>
  </si>
  <si>
    <t>§ 2.Przedstawia się informacje o kształtowaniu się Wieloletniej Prognozy Finansowej stanowiącą załącznik    Nr 3 do niniejszego zarządzenia, w tym o przebiegu realizacji przedsięwzięć o których mowa w art. 266 ust. 3 ustawy o finansach publicznych</t>
  </si>
  <si>
    <t>dotacje celowe otrzymane z budżetu państwa na zadania bieżące realizowane przez gminę na podstawie porozumień z organami administracji rządowej</t>
  </si>
  <si>
    <t>dotacje celowe otrzymane z budżetu państwa na realizację zadań bieżących z zakresu administracji rządowej oraz innych zadań zleconych gminie ustawami</t>
  </si>
  <si>
    <t>Wybory do rad gmin, rad powiatów i sejmików województw, wybory wójtów, burmistrzów i prezydentów miast oraz referenda gminne, powiatowe i wojewódzkie</t>
  </si>
  <si>
    <t>Wpływy z podatku rolnego, podatku leśnego, podatku od czynności cywilnoprawnych, podatków i opłat lokalnych od osób prawnych i innych jednostek organizacyjnych</t>
  </si>
  <si>
    <t>rekompensaty utraconych dochodów w podatkach i opłatach lokalnych (podatek od SPN)</t>
  </si>
  <si>
    <t>Wpływy z podatku rolnego, podatku leśnego, podatku od spadków i darowizn, podatku od czynności cywilnoprawnych, oraz podatków i opłat lokalnych od osób fizycznych</t>
  </si>
  <si>
    <t>wpływy z innych lokalnych opłat pobieranych przez j.s.t. na podstawie odrębnych ustaw</t>
  </si>
  <si>
    <t>Dochody w dziale 758 - Różne rozliczenia</t>
  </si>
  <si>
    <t>(sala sporotwa Stowięcino środki z Ministerstwa Sportu)</t>
  </si>
  <si>
    <t xml:space="preserve">wpłaty gmin na rzecz izb rolniczych w wysokości 2 % uzyskanych wpływów z podatku rolnego </t>
  </si>
  <si>
    <t>Dotacja celoweotrzymane z tytułu pomocy finansowej udzielonej między j.s.t. na dofinansowanie własnych zadań inwestycyjnych i zakupów inwestycyjnych</t>
  </si>
  <si>
    <t>* transport szlaki, materiałów budowlanych, usługi równiarką, remont przepustów</t>
  </si>
  <si>
    <t xml:space="preserve">* remont drogi Ciemino </t>
  </si>
  <si>
    <t>* przebudowa infrastruktury drogowej i zagospodarowanie terenów osiedle 22 lipca</t>
  </si>
  <si>
    <t>* wycena i podział działek, nieruchomości</t>
  </si>
  <si>
    <t>* remont remizy OSP Dargoleza</t>
  </si>
  <si>
    <t>(nagrody na konkurs oc, art. do konserwacji urządzeń)</t>
  </si>
  <si>
    <t>Dotacje celowe przekazane gminie na zadania bieżące realizowane na podstawie porozumień między j.s.t.</t>
  </si>
  <si>
    <t>* SRW Szczypkowice</t>
  </si>
  <si>
    <t>* badania psychiatryczne</t>
  </si>
  <si>
    <t xml:space="preserve">^ dodatek na pokrycie wydatków związanych z dojazdem do miejscowości w której znajduje się szkoła 1.725 św. </t>
  </si>
  <si>
    <t xml:space="preserve">^ dodatek na pokrycie wydatków związanych z zamieszkaniem w miejscowości, w której znajduje się szkoła 138 św. </t>
  </si>
  <si>
    <t>2,34 etatu, w tym obsługa funduszu alimentacyjnego 19.352,91</t>
  </si>
  <si>
    <t xml:space="preserve">^ środki  Gminy </t>
  </si>
  <si>
    <t xml:space="preserve">^ środki Gminy </t>
  </si>
  <si>
    <t>Zasiłki i pomoc w naturze oraz składki na ubezpieczenia emerytalno-rentowe z ubezpieczenia społecznego</t>
  </si>
  <si>
    <t>* skorzystało 82 rodziny - 631 św. Finansowane w całości ze środków Gminy</t>
  </si>
  <si>
    <t xml:space="preserve">* środki własne Gminy  </t>
  </si>
  <si>
    <t>* zakup urządzeń do archiwizacji danych z serwera, kalkulatora, faxu</t>
  </si>
  <si>
    <t>^ finansowane ze środków Gminy</t>
  </si>
  <si>
    <t>* paliwo do samochodów strażackich</t>
  </si>
  <si>
    <t>* olimpiada młodzieży</t>
  </si>
  <si>
    <t>* środki  Gminy - 6.669,09</t>
  </si>
  <si>
    <t>* świadczenie za pracę społeczno-użyteczną (10 osób)</t>
  </si>
  <si>
    <t>Wydatki w dziale 921 - Kultura i ochrona dziedzictwa narodowego</t>
  </si>
  <si>
    <t>(wywóz nieczystości, usługi kominiarskie, transportowe, roboty budowlane, wywóz nieczystości, gabloty,remont dachu Klęcino świetlica, budowa boiska Izbica,usunięcie fundamentów Zgojewo</t>
  </si>
  <si>
    <t>* części do samochodów strażackich, sprzęt przeciwpożarowy, art.. przemysłowe, umundurowanie</t>
  </si>
  <si>
    <t>* badania techniczne, przegląd sprzętu</t>
  </si>
  <si>
    <t>* wykonanie ulotek - dzień strażaka, regeneracja gaśnic, wycena samochodów</t>
  </si>
  <si>
    <t>* dożywianie dzieci wytypowanych przez szkołę tj. 20 % liczby dzieci dożywianych   ( środki z PUW) - 146 dzieci</t>
  </si>
  <si>
    <t>D O C H O D Y</t>
  </si>
  <si>
    <t xml:space="preserve">W Y D A T K I </t>
  </si>
  <si>
    <t>zwrot z UE środków na festiwal lata (za 2013 rok)</t>
  </si>
  <si>
    <t>* budowa kanalizacji sanitarnej w gminie Główczyce etap Ciemino, Skórzyno, Izbica, Zgierz</t>
  </si>
  <si>
    <t>* budowa sieci wodociągowej w m. Żoruchowo, Zgojewo, Zgojewko, Żelkowo</t>
  </si>
  <si>
    <t>ZARZĄDZENIE 5/Z/2015</t>
  </si>
  <si>
    <t>z dnia 30 marca 2015 roku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</si>
</sst>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u/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u/>
      <sz val="11"/>
      <color theme="1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b/>
      <i/>
      <u/>
      <sz val="11"/>
      <color theme="1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  <font>
      <u/>
      <sz val="12"/>
      <color theme="1"/>
      <name val="Times New Roman"/>
      <family val="1"/>
      <charset val="238"/>
    </font>
    <font>
      <b/>
      <u/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9">
    <xf numFmtId="0" fontId="0" fillId="0" borderId="0" xfId="0"/>
    <xf numFmtId="0" fontId="1" fillId="0" borderId="0" xfId="0" applyFont="1" applyAlignment="1">
      <alignment horizontal="justify"/>
    </xf>
    <xf numFmtId="0" fontId="1" fillId="0" borderId="0" xfId="0" applyFont="1"/>
    <xf numFmtId="0" fontId="2" fillId="0" borderId="0" xfId="0" applyFont="1" applyAlignment="1">
      <alignment horizontal="justify"/>
    </xf>
    <xf numFmtId="0" fontId="2" fillId="0" borderId="0" xfId="0" applyFont="1"/>
    <xf numFmtId="0" fontId="0" fillId="0" borderId="0" xfId="0" applyAlignment="1">
      <alignment horizontal="center"/>
    </xf>
    <xf numFmtId="0" fontId="5" fillId="0" borderId="0" xfId="0" applyFont="1" applyAlignment="1">
      <alignment horizontal="justify"/>
    </xf>
    <xf numFmtId="0" fontId="6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4" fontId="2" fillId="0" borderId="0" xfId="0" applyNumberFormat="1" applyFont="1"/>
    <xf numFmtId="0" fontId="2" fillId="0" borderId="1" xfId="0" applyFont="1" applyBorder="1" applyAlignment="1">
      <alignment horizontal="center"/>
    </xf>
    <xf numFmtId="4" fontId="2" fillId="0" borderId="8" xfId="0" applyNumberFormat="1" applyFont="1" applyBorder="1"/>
    <xf numFmtId="4" fontId="2" fillId="0" borderId="9" xfId="0" applyNumberFormat="1" applyFont="1" applyBorder="1"/>
    <xf numFmtId="4" fontId="2" fillId="0" borderId="10" xfId="0" applyNumberFormat="1" applyFont="1" applyBorder="1"/>
    <xf numFmtId="4" fontId="2" fillId="0" borderId="1" xfId="0" applyNumberFormat="1" applyFont="1" applyBorder="1"/>
    <xf numFmtId="0" fontId="2" fillId="0" borderId="1" xfId="0" applyFont="1" applyBorder="1"/>
    <xf numFmtId="0" fontId="2" fillId="0" borderId="0" xfId="0" applyFont="1" applyAlignment="1">
      <alignment wrapText="1"/>
    </xf>
    <xf numFmtId="49" fontId="2" fillId="0" borderId="0" xfId="0" applyNumberFormat="1" applyFont="1"/>
    <xf numFmtId="4" fontId="1" fillId="0" borderId="0" xfId="0" applyNumberFormat="1" applyFont="1"/>
    <xf numFmtId="0" fontId="1" fillId="0" borderId="13" xfId="0" applyFont="1" applyBorder="1" applyAlignment="1"/>
    <xf numFmtId="0" fontId="2" fillId="0" borderId="13" xfId="0" applyFont="1" applyBorder="1" applyAlignment="1"/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/>
    <xf numFmtId="49" fontId="2" fillId="0" borderId="1" xfId="0" applyNumberFormat="1" applyFont="1" applyBorder="1"/>
    <xf numFmtId="0" fontId="2" fillId="0" borderId="1" xfId="0" applyFont="1" applyBorder="1" applyAlignment="1">
      <alignment wrapText="1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4" fontId="1" fillId="0" borderId="1" xfId="0" applyNumberFormat="1" applyFont="1" applyBorder="1"/>
    <xf numFmtId="10" fontId="2" fillId="0" borderId="0" xfId="0" applyNumberFormat="1" applyFont="1" applyAlignment="1">
      <alignment wrapText="1"/>
    </xf>
    <xf numFmtId="0" fontId="8" fillId="0" borderId="1" xfId="0" applyFont="1" applyBorder="1" applyAlignment="1">
      <alignment horizontal="center" vertical="center" wrapText="1"/>
    </xf>
    <xf numFmtId="10" fontId="0" fillId="0" borderId="0" xfId="0" applyNumberForma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4" fontId="1" fillId="0" borderId="8" xfId="0" applyNumberFormat="1" applyFont="1" applyBorder="1"/>
    <xf numFmtId="0" fontId="1" fillId="0" borderId="1" xfId="0" applyFont="1" applyBorder="1" applyAlignment="1">
      <alignment horizontal="center" vertical="center"/>
    </xf>
    <xf numFmtId="0" fontId="0" fillId="0" borderId="0" xfId="0"/>
    <xf numFmtId="0" fontId="1" fillId="0" borderId="1" xfId="0" applyFont="1" applyBorder="1" applyAlignment="1">
      <alignment horizontal="center" wrapText="1"/>
    </xf>
    <xf numFmtId="49" fontId="1" fillId="0" borderId="1" xfId="0" applyNumberFormat="1" applyFont="1" applyBorder="1" applyAlignment="1">
      <alignment wrapText="1"/>
    </xf>
    <xf numFmtId="49" fontId="2" fillId="0" borderId="1" xfId="0" applyNumberFormat="1" applyFont="1" applyBorder="1" applyAlignment="1">
      <alignment wrapText="1"/>
    </xf>
    <xf numFmtId="4" fontId="1" fillId="0" borderId="1" xfId="0" applyNumberFormat="1" applyFont="1" applyBorder="1" applyAlignment="1">
      <alignment wrapText="1"/>
    </xf>
    <xf numFmtId="4" fontId="2" fillId="0" borderId="1" xfId="0" applyNumberFormat="1" applyFont="1" applyBorder="1" applyAlignment="1">
      <alignment wrapText="1"/>
    </xf>
    <xf numFmtId="10" fontId="0" fillId="0" borderId="0" xfId="0" applyNumberFormat="1" applyAlignment="1">
      <alignment wrapText="1"/>
    </xf>
    <xf numFmtId="49" fontId="1" fillId="0" borderId="0" xfId="0" applyNumberFormat="1" applyFont="1" applyAlignment="1">
      <alignment horizontal="center"/>
    </xf>
    <xf numFmtId="49" fontId="1" fillId="0" borderId="1" xfId="0" applyNumberFormat="1" applyFont="1" applyBorder="1" applyAlignment="1">
      <alignment horizontal="center" wrapText="1"/>
    </xf>
    <xf numFmtId="4" fontId="1" fillId="0" borderId="1" xfId="0" applyNumberFormat="1" applyFont="1" applyBorder="1" applyAlignment="1">
      <alignment horizontal="center" wrapText="1"/>
    </xf>
    <xf numFmtId="49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49" fontId="2" fillId="0" borderId="0" xfId="0" applyNumberFormat="1" applyFont="1" applyBorder="1"/>
    <xf numFmtId="0" fontId="2" fillId="0" borderId="0" xfId="0" applyFont="1" applyBorder="1" applyAlignment="1">
      <alignment wrapText="1"/>
    </xf>
    <xf numFmtId="4" fontId="2" fillId="0" borderId="0" xfId="0" applyNumberFormat="1" applyFont="1" applyBorder="1"/>
    <xf numFmtId="0" fontId="2" fillId="0" borderId="0" xfId="0" applyFont="1" applyBorder="1"/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left"/>
    </xf>
    <xf numFmtId="0" fontId="0" fillId="0" borderId="0" xfId="0"/>
    <xf numFmtId="49" fontId="2" fillId="0" borderId="0" xfId="0" applyNumberFormat="1" applyFont="1" applyBorder="1" applyAlignment="1">
      <alignment horizontal="center"/>
    </xf>
    <xf numFmtId="10" fontId="2" fillId="0" borderId="0" xfId="0" applyNumberFormat="1" applyFont="1"/>
    <xf numFmtId="49" fontId="1" fillId="0" borderId="0" xfId="0" applyNumberFormat="1" applyFont="1"/>
    <xf numFmtId="10" fontId="2" fillId="0" borderId="1" xfId="0" applyNumberFormat="1" applyFont="1" applyBorder="1"/>
    <xf numFmtId="0" fontId="0" fillId="0" borderId="0" xfId="0" applyAlignment="1">
      <alignment wrapText="1"/>
    </xf>
    <xf numFmtId="10" fontId="10" fillId="0" borderId="0" xfId="0" applyNumberFormat="1" applyFont="1"/>
    <xf numFmtId="10" fontId="10" fillId="0" borderId="0" xfId="0" applyNumberFormat="1" applyFont="1" applyAlignment="1">
      <alignment wrapText="1"/>
    </xf>
    <xf numFmtId="49" fontId="2" fillId="0" borderId="1" xfId="0" applyNumberFormat="1" applyFont="1" applyBorder="1" applyAlignment="1">
      <alignment horizontal="center" wrapText="1"/>
    </xf>
    <xf numFmtId="4" fontId="2" fillId="0" borderId="1" xfId="0" applyNumberFormat="1" applyFont="1" applyBorder="1" applyAlignment="1">
      <alignment horizontal="center" wrapText="1"/>
    </xf>
    <xf numFmtId="4" fontId="9" fillId="0" borderId="0" xfId="0" applyNumberFormat="1" applyFont="1"/>
    <xf numFmtId="0" fontId="0" fillId="0" borderId="0" xfId="0"/>
    <xf numFmtId="4" fontId="2" fillId="0" borderId="8" xfId="0" applyNumberFormat="1" applyFont="1" applyBorder="1" applyAlignment="1">
      <alignment wrapText="1"/>
    </xf>
    <xf numFmtId="0" fontId="1" fillId="0" borderId="10" xfId="0" applyFont="1" applyBorder="1" applyAlignment="1">
      <alignment wrapText="1"/>
    </xf>
    <xf numFmtId="49" fontId="1" fillId="0" borderId="0" xfId="0" applyNumberFormat="1" applyFont="1" applyBorder="1" applyAlignment="1">
      <alignment wrapText="1"/>
    </xf>
    <xf numFmtId="49" fontId="2" fillId="0" borderId="0" xfId="0" applyNumberFormat="1" applyFont="1" applyBorder="1" applyAlignment="1">
      <alignment wrapText="1"/>
    </xf>
    <xf numFmtId="4" fontId="2" fillId="0" borderId="0" xfId="0" applyNumberFormat="1" applyFont="1" applyBorder="1" applyAlignment="1">
      <alignment wrapText="1"/>
    </xf>
    <xf numFmtId="10" fontId="2" fillId="0" borderId="0" xfId="0" applyNumberFormat="1" applyFont="1" applyBorder="1" applyAlignment="1">
      <alignment wrapText="1"/>
    </xf>
    <xf numFmtId="0" fontId="1" fillId="0" borderId="8" xfId="0" applyFont="1" applyBorder="1"/>
    <xf numFmtId="0" fontId="2" fillId="0" borderId="8" xfId="0" applyFont="1" applyBorder="1" applyAlignment="1"/>
    <xf numFmtId="0" fontId="1" fillId="0" borderId="10" xfId="0" applyFont="1" applyBorder="1"/>
    <xf numFmtId="4" fontId="1" fillId="0" borderId="10" xfId="0" applyNumberFormat="1" applyFont="1" applyBorder="1"/>
    <xf numFmtId="0" fontId="2" fillId="0" borderId="0" xfId="0" applyNumberFormat="1" applyFont="1" applyAlignment="1">
      <alignment wrapText="1"/>
    </xf>
    <xf numFmtId="4" fontId="2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/>
    </xf>
    <xf numFmtId="0" fontId="0" fillId="0" borderId="0" xfId="0"/>
    <xf numFmtId="49" fontId="1" fillId="0" borderId="0" xfId="0" applyNumberFormat="1" applyFont="1" applyAlignment="1">
      <alignment horizontal="center"/>
    </xf>
    <xf numFmtId="0" fontId="2" fillId="0" borderId="0" xfId="0" applyNumberFormat="1" applyFont="1" applyAlignment="1">
      <alignment horizontal="left" wrapText="1"/>
    </xf>
    <xf numFmtId="0" fontId="0" fillId="0" borderId="0" xfId="0"/>
    <xf numFmtId="0" fontId="0" fillId="0" borderId="0" xfId="0"/>
    <xf numFmtId="0" fontId="2" fillId="0" borderId="0" xfId="0" applyFont="1" applyAlignment="1">
      <alignment horizontal="left" wrapText="1"/>
    </xf>
    <xf numFmtId="0" fontId="0" fillId="0" borderId="0" xfId="0"/>
    <xf numFmtId="49" fontId="2" fillId="0" borderId="1" xfId="0" applyNumberFormat="1" applyFont="1" applyBorder="1" applyAlignment="1">
      <alignment horizontal="right" wrapText="1"/>
    </xf>
    <xf numFmtId="49" fontId="1" fillId="0" borderId="1" xfId="0" applyNumberFormat="1" applyFont="1" applyBorder="1" applyAlignment="1">
      <alignment horizontal="right" wrapText="1"/>
    </xf>
    <xf numFmtId="49" fontId="1" fillId="0" borderId="1" xfId="0" applyNumberFormat="1" applyFont="1" applyBorder="1" applyAlignment="1">
      <alignment horizontal="right"/>
    </xf>
    <xf numFmtId="49" fontId="2" fillId="0" borderId="1" xfId="0" applyNumberFormat="1" applyFont="1" applyBorder="1" applyAlignment="1">
      <alignment horizontal="right"/>
    </xf>
    <xf numFmtId="49" fontId="2" fillId="0" borderId="8" xfId="0" applyNumberFormat="1" applyFont="1" applyBorder="1" applyAlignment="1">
      <alignment horizontal="right"/>
    </xf>
    <xf numFmtId="49" fontId="1" fillId="0" borderId="10" xfId="0" applyNumberFormat="1" applyFont="1" applyBorder="1" applyAlignment="1">
      <alignment horizontal="right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12" fillId="0" borderId="0" xfId="0" applyFont="1"/>
    <xf numFmtId="0" fontId="5" fillId="0" borderId="0" xfId="0" applyFont="1" applyAlignment="1">
      <alignment horizontal="left" wrapText="1"/>
    </xf>
    <xf numFmtId="0" fontId="5" fillId="0" borderId="0" xfId="0" applyFont="1"/>
    <xf numFmtId="0" fontId="6" fillId="0" borderId="0" xfId="0" applyFont="1" applyAlignment="1">
      <alignment horizontal="left" wrapText="1"/>
    </xf>
    <xf numFmtId="0" fontId="6" fillId="0" borderId="0" xfId="0" applyFont="1" applyAlignment="1"/>
    <xf numFmtId="0" fontId="6" fillId="0" borderId="0" xfId="0" applyFont="1"/>
    <xf numFmtId="4" fontId="6" fillId="0" borderId="0" xfId="0" applyNumberFormat="1" applyFont="1"/>
    <xf numFmtId="4" fontId="5" fillId="0" borderId="0" xfId="0" applyNumberFormat="1" applyFont="1"/>
    <xf numFmtId="0" fontId="12" fillId="0" borderId="0" xfId="0" applyFont="1"/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left" wrapText="1"/>
    </xf>
    <xf numFmtId="0" fontId="6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49" fontId="3" fillId="0" borderId="0" xfId="0" applyNumberFormat="1" applyFont="1" applyAlignment="1">
      <alignment horizontal="left" vertical="center"/>
    </xf>
    <xf numFmtId="0" fontId="6" fillId="0" borderId="0" xfId="0" applyFont="1" applyAlignment="1">
      <alignment wrapText="1"/>
    </xf>
    <xf numFmtId="4" fontId="2" fillId="0" borderId="11" xfId="0" applyNumberFormat="1" applyFont="1" applyBorder="1"/>
    <xf numFmtId="4" fontId="1" fillId="0" borderId="11" xfId="0" applyNumberFormat="1" applyFont="1" applyBorder="1"/>
    <xf numFmtId="0" fontId="1" fillId="0" borderId="11" xfId="0" applyFont="1" applyBorder="1" applyAlignment="1">
      <alignment horizontal="center" wrapText="1"/>
    </xf>
    <xf numFmtId="4" fontId="1" fillId="0" borderId="11" xfId="0" applyNumberFormat="1" applyFont="1" applyBorder="1" applyAlignment="1">
      <alignment wrapText="1"/>
    </xf>
    <xf numFmtId="4" fontId="2" fillId="0" borderId="11" xfId="0" applyNumberFormat="1" applyFont="1" applyBorder="1" applyAlignment="1">
      <alignment wrapText="1"/>
    </xf>
    <xf numFmtId="4" fontId="2" fillId="0" borderId="2" xfId="0" applyNumberFormat="1" applyFont="1" applyBorder="1"/>
    <xf numFmtId="4" fontId="1" fillId="0" borderId="6" xfId="0" applyNumberFormat="1" applyFont="1" applyBorder="1"/>
    <xf numFmtId="0" fontId="1" fillId="0" borderId="0" xfId="0" applyFont="1" applyBorder="1" applyAlignment="1">
      <alignment horizontal="center" wrapText="1"/>
    </xf>
    <xf numFmtId="10" fontId="1" fillId="0" borderId="0" xfId="0" applyNumberFormat="1" applyFont="1" applyBorder="1" applyAlignment="1">
      <alignment wrapText="1"/>
    </xf>
    <xf numFmtId="0" fontId="0" fillId="0" borderId="0" xfId="0" applyBorder="1"/>
    <xf numFmtId="0" fontId="2" fillId="0" borderId="0" xfId="0" applyNumberFormat="1" applyFont="1" applyAlignment="1">
      <alignment horizontal="left" wrapText="1"/>
    </xf>
    <xf numFmtId="0" fontId="2" fillId="0" borderId="0" xfId="0" applyFont="1" applyAlignment="1">
      <alignment horizontal="left" wrapText="1"/>
    </xf>
    <xf numFmtId="0" fontId="1" fillId="0" borderId="0" xfId="0" applyFont="1" applyAlignment="1">
      <alignment horizontal="center"/>
    </xf>
    <xf numFmtId="0" fontId="12" fillId="0" borderId="0" xfId="0" applyFont="1"/>
    <xf numFmtId="0" fontId="0" fillId="0" borderId="0" xfId="0" applyBorder="1" applyAlignment="1">
      <alignment horizontal="center" wrapText="1"/>
    </xf>
    <xf numFmtId="0" fontId="2" fillId="0" borderId="0" xfId="0" applyFont="1" applyBorder="1" applyAlignment="1">
      <alignment horizontal="center"/>
    </xf>
    <xf numFmtId="10" fontId="10" fillId="0" borderId="0" xfId="0" applyNumberFormat="1" applyFont="1" applyBorder="1"/>
    <xf numFmtId="0" fontId="2" fillId="0" borderId="0" xfId="0" applyNumberFormat="1" applyFont="1" applyAlignment="1">
      <alignment horizontal="left" wrapText="1"/>
    </xf>
    <xf numFmtId="0" fontId="5" fillId="0" borderId="0" xfId="0" applyFont="1" applyAlignment="1"/>
    <xf numFmtId="49" fontId="2" fillId="0" borderId="8" xfId="0" applyNumberFormat="1" applyFont="1" applyBorder="1"/>
    <xf numFmtId="49" fontId="2" fillId="0" borderId="10" xfId="0" applyNumberFormat="1" applyFont="1" applyBorder="1"/>
    <xf numFmtId="49" fontId="2" fillId="0" borderId="10" xfId="0" applyNumberFormat="1" applyFont="1" applyBorder="1" applyAlignment="1">
      <alignment horizontal="right"/>
    </xf>
    <xf numFmtId="0" fontId="2" fillId="0" borderId="10" xfId="0" applyFont="1" applyBorder="1" applyAlignment="1">
      <alignment wrapText="1"/>
    </xf>
    <xf numFmtId="49" fontId="2" fillId="0" borderId="0" xfId="0" applyNumberFormat="1" applyFont="1" applyBorder="1" applyAlignment="1">
      <alignment horizontal="right"/>
    </xf>
    <xf numFmtId="0" fontId="2" fillId="0" borderId="1" xfId="0" applyFont="1" applyBorder="1" applyAlignment="1">
      <alignment horizontal="center"/>
    </xf>
    <xf numFmtId="4" fontId="9" fillId="0" borderId="1" xfId="0" applyNumberFormat="1" applyFont="1" applyBorder="1" applyAlignment="1">
      <alignment horizontal="center"/>
    </xf>
    <xf numFmtId="4" fontId="9" fillId="0" borderId="1" xfId="0" applyNumberFormat="1" applyFont="1" applyBorder="1"/>
    <xf numFmtId="49" fontId="2" fillId="0" borderId="11" xfId="0" applyNumberFormat="1" applyFont="1" applyBorder="1"/>
    <xf numFmtId="49" fontId="1" fillId="0" borderId="11" xfId="0" applyNumberFormat="1" applyFont="1" applyBorder="1"/>
    <xf numFmtId="49" fontId="2" fillId="0" borderId="11" xfId="0" applyNumberFormat="1" applyFont="1" applyBorder="1" applyAlignment="1">
      <alignment horizontal="center"/>
    </xf>
    <xf numFmtId="49" fontId="1" fillId="0" borderId="10" xfId="0" applyNumberFormat="1" applyFont="1" applyBorder="1"/>
    <xf numFmtId="2" fontId="1" fillId="0" borderId="1" xfId="0" applyNumberFormat="1" applyFont="1" applyBorder="1"/>
    <xf numFmtId="4" fontId="2" fillId="0" borderId="12" xfId="0" applyNumberFormat="1" applyFont="1" applyBorder="1"/>
    <xf numFmtId="0" fontId="2" fillId="0" borderId="0" xfId="0" applyFont="1" applyBorder="1" applyAlignment="1">
      <alignment horizontal="left" wrapText="1"/>
    </xf>
    <xf numFmtId="4" fontId="1" fillId="0" borderId="12" xfId="0" applyNumberFormat="1" applyFont="1" applyBorder="1"/>
    <xf numFmtId="4" fontId="2" fillId="0" borderId="1" xfId="0" applyNumberFormat="1" applyFont="1" applyBorder="1" applyAlignment="1">
      <alignment horizontal="right" wrapText="1"/>
    </xf>
    <xf numFmtId="0" fontId="1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left"/>
    </xf>
    <xf numFmtId="49" fontId="1" fillId="0" borderId="1" xfId="0" applyNumberFormat="1" applyFont="1" applyBorder="1" applyAlignment="1">
      <alignment horizontal="left"/>
    </xf>
    <xf numFmtId="4" fontId="1" fillId="0" borderId="1" xfId="0" applyNumberFormat="1" applyFont="1" applyBorder="1" applyAlignment="1">
      <alignment horizontal="right"/>
    </xf>
    <xf numFmtId="0" fontId="2" fillId="0" borderId="0" xfId="0" applyNumberFormat="1" applyFont="1" applyBorder="1" applyAlignment="1">
      <alignment wrapText="1"/>
    </xf>
    <xf numFmtId="0" fontId="2" fillId="0" borderId="4" xfId="0" applyNumberFormat="1" applyFont="1" applyBorder="1" applyAlignment="1">
      <alignment wrapText="1"/>
    </xf>
    <xf numFmtId="0" fontId="2" fillId="0" borderId="6" xfId="0" applyNumberFormat="1" applyFont="1" applyBorder="1" applyAlignment="1">
      <alignment wrapText="1"/>
    </xf>
    <xf numFmtId="0" fontId="2" fillId="0" borderId="13" xfId="0" applyNumberFormat="1" applyFont="1" applyBorder="1" applyAlignment="1">
      <alignment wrapText="1"/>
    </xf>
    <xf numFmtId="0" fontId="2" fillId="0" borderId="1" xfId="0" applyNumberFormat="1" applyFont="1" applyBorder="1" applyAlignment="1">
      <alignment wrapText="1"/>
    </xf>
    <xf numFmtId="49" fontId="2" fillId="0" borderId="1" xfId="0" applyNumberFormat="1" applyFont="1" applyBorder="1" applyAlignment="1">
      <alignment horizontal="left"/>
    </xf>
    <xf numFmtId="0" fontId="2" fillId="0" borderId="0" xfId="0" applyNumberFormat="1" applyFont="1" applyBorder="1" applyAlignment="1">
      <alignment horizontal="left" wrapText="1"/>
    </xf>
    <xf numFmtId="4" fontId="2" fillId="0" borderId="3" xfId="0" applyNumberFormat="1" applyFont="1" applyBorder="1" applyAlignment="1">
      <alignment wrapText="1"/>
    </xf>
    <xf numFmtId="4" fontId="2" fillId="0" borderId="8" xfId="0" applyNumberFormat="1" applyFont="1" applyBorder="1" applyAlignment="1">
      <alignment horizontal="right" wrapText="1"/>
    </xf>
    <xf numFmtId="4" fontId="11" fillId="0" borderId="8" xfId="0" applyNumberFormat="1" applyFont="1" applyBorder="1"/>
    <xf numFmtId="4" fontId="7" fillId="0" borderId="1" xfId="0" applyNumberFormat="1" applyFont="1" applyBorder="1" applyAlignment="1">
      <alignment wrapText="1"/>
    </xf>
    <xf numFmtId="0" fontId="1" fillId="0" borderId="0" xfId="0" applyNumberFormat="1" applyFont="1" applyBorder="1" applyAlignment="1">
      <alignment horizontal="left" wrapText="1"/>
    </xf>
    <xf numFmtId="4" fontId="7" fillId="0" borderId="0" xfId="0" applyNumberFormat="1" applyFont="1" applyBorder="1" applyAlignment="1">
      <alignment wrapText="1"/>
    </xf>
    <xf numFmtId="4" fontId="2" fillId="0" borderId="1" xfId="0" applyNumberFormat="1" applyFont="1" applyBorder="1" applyAlignment="1">
      <alignment horizontal="left" wrapText="1"/>
    </xf>
    <xf numFmtId="4" fontId="2" fillId="0" borderId="8" xfId="0" applyNumberFormat="1" applyFont="1" applyBorder="1" applyAlignment="1">
      <alignment horizontal="left" wrapText="1"/>
    </xf>
    <xf numFmtId="4" fontId="7" fillId="0" borderId="1" xfId="0" applyNumberFormat="1" applyFont="1" applyBorder="1" applyAlignment="1">
      <alignment horizontal="right" wrapText="1"/>
    </xf>
    <xf numFmtId="4" fontId="2" fillId="0" borderId="12" xfId="0" applyNumberFormat="1" applyFont="1" applyBorder="1" applyAlignment="1">
      <alignment wrapText="1"/>
    </xf>
    <xf numFmtId="0" fontId="1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10" fontId="1" fillId="0" borderId="0" xfId="0" applyNumberFormat="1" applyFont="1" applyBorder="1"/>
    <xf numFmtId="0" fontId="2" fillId="0" borderId="0" xfId="0" applyNumberFormat="1" applyFont="1" applyBorder="1" applyAlignment="1">
      <alignment horizontal="left" wrapText="1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4" fontId="11" fillId="0" borderId="1" xfId="0" applyNumberFormat="1" applyFont="1" applyBorder="1"/>
    <xf numFmtId="0" fontId="2" fillId="0" borderId="0" xfId="0" applyNumberFormat="1" applyFont="1" applyBorder="1" applyAlignment="1">
      <alignment horizontal="left" wrapText="1"/>
    </xf>
    <xf numFmtId="0" fontId="1" fillId="0" borderId="1" xfId="0" applyNumberFormat="1" applyFont="1" applyBorder="1" applyAlignment="1">
      <alignment horizontal="left" wrapText="1"/>
    </xf>
    <xf numFmtId="0" fontId="2" fillId="0" borderId="1" xfId="0" applyNumberFormat="1" applyFont="1" applyBorder="1" applyAlignment="1">
      <alignment horizontal="left" wrapText="1"/>
    </xf>
    <xf numFmtId="0" fontId="2" fillId="0" borderId="8" xfId="0" applyNumberFormat="1" applyFont="1" applyBorder="1" applyAlignment="1">
      <alignment horizontal="left" wrapText="1"/>
    </xf>
    <xf numFmtId="0" fontId="2" fillId="0" borderId="11" xfId="0" applyNumberFormat="1" applyFont="1" applyBorder="1" applyAlignment="1">
      <alignment horizontal="left" wrapText="1"/>
    </xf>
    <xf numFmtId="49" fontId="1" fillId="0" borderId="1" xfId="0" applyNumberFormat="1" applyFont="1" applyBorder="1" applyAlignment="1">
      <alignment horizontal="left" wrapText="1"/>
    </xf>
    <xf numFmtId="0" fontId="2" fillId="0" borderId="9" xfId="0" applyFont="1" applyBorder="1" applyAlignment="1">
      <alignment horizontal="left"/>
    </xf>
    <xf numFmtId="0" fontId="2" fillId="0" borderId="2" xfId="0" applyNumberFormat="1" applyFont="1" applyBorder="1" applyAlignment="1">
      <alignment horizontal="left" wrapText="1"/>
    </xf>
    <xf numFmtId="0" fontId="2" fillId="0" borderId="3" xfId="0" applyNumberFormat="1" applyFont="1" applyBorder="1" applyAlignment="1">
      <alignment horizontal="left" wrapText="1"/>
    </xf>
    <xf numFmtId="0" fontId="1" fillId="0" borderId="1" xfId="0" applyFont="1" applyBorder="1" applyAlignment="1">
      <alignment horizontal="left" wrapText="1"/>
    </xf>
    <xf numFmtId="0" fontId="2" fillId="0" borderId="6" xfId="0" applyNumberFormat="1" applyFont="1" applyBorder="1" applyAlignment="1">
      <alignment horizontal="left" wrapText="1"/>
    </xf>
    <xf numFmtId="0" fontId="2" fillId="0" borderId="7" xfId="0" applyNumberFormat="1" applyFont="1" applyBorder="1" applyAlignment="1">
      <alignment horizontal="left" wrapText="1"/>
    </xf>
    <xf numFmtId="4" fontId="2" fillId="0" borderId="8" xfId="0" applyNumberFormat="1" applyFont="1" applyBorder="1" applyAlignment="1">
      <alignment horizontal="center" wrapText="1"/>
    </xf>
    <xf numFmtId="4" fontId="2" fillId="0" borderId="10" xfId="0" applyNumberFormat="1" applyFont="1" applyBorder="1" applyAlignment="1">
      <alignment horizontal="center" wrapText="1"/>
    </xf>
    <xf numFmtId="49" fontId="2" fillId="0" borderId="1" xfId="0" applyNumberFormat="1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wrapText="1"/>
    </xf>
    <xf numFmtId="49" fontId="1" fillId="0" borderId="11" xfId="0" applyNumberFormat="1" applyFont="1" applyBorder="1" applyAlignment="1">
      <alignment horizontal="left" wrapText="1"/>
    </xf>
    <xf numFmtId="0" fontId="2" fillId="0" borderId="11" xfId="0" applyFont="1" applyBorder="1" applyAlignment="1">
      <alignment horizontal="left" wrapText="1"/>
    </xf>
    <xf numFmtId="49" fontId="2" fillId="0" borderId="1" xfId="0" applyNumberFormat="1" applyFont="1" applyBorder="1" applyAlignment="1">
      <alignment horizontal="left" wrapText="1"/>
    </xf>
    <xf numFmtId="49" fontId="2" fillId="0" borderId="11" xfId="0" applyNumberFormat="1" applyFont="1" applyBorder="1" applyAlignment="1">
      <alignment horizontal="left" wrapText="1"/>
    </xf>
    <xf numFmtId="0" fontId="1" fillId="0" borderId="11" xfId="0" applyFont="1" applyBorder="1" applyAlignment="1">
      <alignment horizontal="left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49" fontId="1" fillId="0" borderId="1" xfId="0" applyNumberFormat="1" applyFont="1" applyBorder="1" applyAlignment="1">
      <alignment horizontal="left"/>
    </xf>
    <xf numFmtId="0" fontId="1" fillId="0" borderId="0" xfId="0" applyFont="1" applyAlignment="1">
      <alignment horizontal="left"/>
    </xf>
    <xf numFmtId="49" fontId="1" fillId="0" borderId="11" xfId="0" applyNumberFormat="1" applyFont="1" applyBorder="1" applyAlignment="1">
      <alignment horizontal="left"/>
    </xf>
    <xf numFmtId="0" fontId="2" fillId="0" borderId="15" xfId="0" applyFont="1" applyBorder="1" applyAlignment="1">
      <alignment horizontal="left" wrapText="1"/>
    </xf>
    <xf numFmtId="0" fontId="2" fillId="0" borderId="12" xfId="0" applyFont="1" applyBorder="1" applyAlignment="1">
      <alignment horizontal="left" wrapText="1"/>
    </xf>
    <xf numFmtId="49" fontId="1" fillId="0" borderId="15" xfId="0" applyNumberFormat="1" applyFont="1" applyBorder="1" applyAlignment="1">
      <alignment horizontal="left"/>
    </xf>
    <xf numFmtId="49" fontId="1" fillId="0" borderId="12" xfId="0" applyNumberFormat="1" applyFont="1" applyBorder="1" applyAlignment="1">
      <alignment horizontal="left"/>
    </xf>
    <xf numFmtId="49" fontId="3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left"/>
    </xf>
    <xf numFmtId="0" fontId="1" fillId="0" borderId="11" xfId="0" applyFont="1" applyBorder="1" applyAlignment="1">
      <alignment horizontal="left"/>
    </xf>
    <xf numFmtId="0" fontId="1" fillId="0" borderId="15" xfId="0" applyFont="1" applyBorder="1" applyAlignment="1">
      <alignment horizontal="left"/>
    </xf>
    <xf numFmtId="0" fontId="1" fillId="0" borderId="0" xfId="0" applyFont="1" applyBorder="1" applyAlignment="1">
      <alignment horizontal="center" wrapText="1"/>
    </xf>
    <xf numFmtId="0" fontId="3" fillId="0" borderId="0" xfId="0" applyFont="1" applyAlignment="1">
      <alignment horizontal="center"/>
    </xf>
    <xf numFmtId="0" fontId="6" fillId="0" borderId="0" xfId="0" applyFont="1" applyAlignment="1">
      <alignment wrapText="1"/>
    </xf>
    <xf numFmtId="0" fontId="5" fillId="0" borderId="0" xfId="0" applyFont="1" applyAlignment="1">
      <alignment horizontal="left" wrapText="1"/>
    </xf>
    <xf numFmtId="49" fontId="3" fillId="0" borderId="0" xfId="0" applyNumberFormat="1" applyFont="1" applyAlignment="1">
      <alignment horizontal="left" vertical="center"/>
    </xf>
    <xf numFmtId="0" fontId="1" fillId="0" borderId="11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5" fillId="0" borderId="0" xfId="0" applyFont="1" applyBorder="1" applyAlignment="1">
      <alignment horizontal="left" wrapText="1"/>
    </xf>
    <xf numFmtId="0" fontId="6" fillId="0" borderId="0" xfId="0" applyFont="1" applyAlignment="1">
      <alignment horizontal="center" wrapText="1"/>
    </xf>
    <xf numFmtId="49" fontId="6" fillId="0" borderId="0" xfId="0" applyNumberFormat="1" applyFont="1" applyAlignment="1">
      <alignment horizontal="left" wrapText="1"/>
    </xf>
    <xf numFmtId="0" fontId="5" fillId="0" borderId="0" xfId="0" applyFont="1" applyAlignment="1">
      <alignment horizontal="left" vertical="center" wrapText="1"/>
    </xf>
    <xf numFmtId="0" fontId="1" fillId="0" borderId="13" xfId="0" applyFont="1" applyBorder="1" applyAlignment="1">
      <alignment horizontal="center" wrapText="1"/>
    </xf>
    <xf numFmtId="49" fontId="3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center"/>
    </xf>
    <xf numFmtId="0" fontId="2" fillId="0" borderId="6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5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1" fillId="0" borderId="12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8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1" fillId="0" borderId="0" xfId="0" applyNumberFormat="1" applyFont="1" applyAlignment="1">
      <alignment horizontal="left" wrapText="1"/>
    </xf>
    <xf numFmtId="0" fontId="2" fillId="0" borderId="1" xfId="0" applyNumberFormat="1" applyFont="1" applyBorder="1" applyAlignment="1">
      <alignment horizontal="center" wrapText="1"/>
    </xf>
    <xf numFmtId="0" fontId="0" fillId="0" borderId="8" xfId="0" applyBorder="1" applyAlignment="1">
      <alignment horizontal="left" wrapText="1"/>
    </xf>
    <xf numFmtId="0" fontId="2" fillId="0" borderId="14" xfId="0" applyNumberFormat="1" applyFont="1" applyBorder="1" applyAlignment="1">
      <alignment horizontal="left" wrapText="1"/>
    </xf>
    <xf numFmtId="0" fontId="1" fillId="0" borderId="8" xfId="0" applyNumberFormat="1" applyFont="1" applyBorder="1" applyAlignment="1">
      <alignment horizontal="left" wrapText="1"/>
    </xf>
    <xf numFmtId="0" fontId="2" fillId="0" borderId="4" xfId="0" applyNumberFormat="1" applyFont="1" applyBorder="1" applyAlignment="1">
      <alignment horizontal="left" wrapText="1"/>
    </xf>
    <xf numFmtId="0" fontId="2" fillId="0" borderId="0" xfId="0" applyNumberFormat="1" applyFont="1" applyBorder="1" applyAlignment="1">
      <alignment horizontal="left" wrapText="1"/>
    </xf>
    <xf numFmtId="0" fontId="2" fillId="0" borderId="5" xfId="0" applyNumberFormat="1" applyFont="1" applyBorder="1" applyAlignment="1">
      <alignment horizontal="left" wrapText="1"/>
    </xf>
    <xf numFmtId="0" fontId="1" fillId="0" borderId="1" xfId="0" applyNumberFormat="1" applyFont="1" applyBorder="1" applyAlignment="1">
      <alignment horizontal="center" wrapText="1"/>
    </xf>
    <xf numFmtId="0" fontId="1" fillId="0" borderId="10" xfId="0" applyNumberFormat="1" applyFont="1" applyBorder="1" applyAlignment="1">
      <alignment horizontal="left" wrapText="1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543"/>
  <sheetViews>
    <sheetView tabSelected="1" view="pageLayout" topLeftCell="A43" workbookViewId="0">
      <selection activeCell="C44" sqref="C44"/>
    </sheetView>
  </sheetViews>
  <sheetFormatPr defaultRowHeight="15"/>
  <cols>
    <col min="1" max="1" width="6.28515625" customWidth="1"/>
    <col min="2" max="2" width="9.140625" customWidth="1"/>
    <col min="3" max="3" width="20.42578125" customWidth="1"/>
    <col min="4" max="4" width="14.42578125" customWidth="1"/>
    <col min="5" max="5" width="14.28515625" customWidth="1"/>
    <col min="6" max="6" width="13.85546875" customWidth="1"/>
    <col min="7" max="7" width="10.5703125" bestFit="1" customWidth="1"/>
  </cols>
  <sheetData>
    <row r="1" spans="1:7" ht="18.75">
      <c r="A1" s="210" t="s">
        <v>724</v>
      </c>
      <c r="B1" s="210"/>
      <c r="C1" s="210"/>
      <c r="D1" s="210"/>
      <c r="E1" s="210"/>
      <c r="F1" s="210"/>
      <c r="G1" s="210"/>
    </row>
    <row r="2" spans="1:7" ht="18.75">
      <c r="A2" s="210" t="s">
        <v>657</v>
      </c>
      <c r="B2" s="210"/>
      <c r="C2" s="210"/>
      <c r="D2" s="210"/>
      <c r="E2" s="210"/>
      <c r="F2" s="210"/>
      <c r="G2" s="210"/>
    </row>
    <row r="3" spans="1:7" ht="18.75">
      <c r="A3" s="210" t="s">
        <v>725</v>
      </c>
      <c r="B3" s="210"/>
      <c r="C3" s="210"/>
      <c r="D3" s="210"/>
      <c r="E3" s="210"/>
      <c r="F3" s="210"/>
      <c r="G3" s="210"/>
    </row>
    <row r="4" spans="1:7" ht="8.25" customHeight="1">
      <c r="A4" s="4"/>
      <c r="B4" s="4"/>
      <c r="C4" s="4"/>
      <c r="D4" s="4"/>
      <c r="E4" s="4"/>
      <c r="F4" s="4"/>
    </row>
    <row r="5" spans="1:7" ht="37.5" customHeight="1">
      <c r="A5" s="234" t="s">
        <v>347</v>
      </c>
      <c r="B5" s="234"/>
      <c r="C5" s="234"/>
      <c r="D5" s="234"/>
      <c r="E5" s="234"/>
      <c r="F5" s="234"/>
      <c r="G5" s="91"/>
    </row>
    <row r="6" spans="1:7" ht="18.75">
      <c r="A6" s="234" t="s">
        <v>348</v>
      </c>
      <c r="B6" s="234"/>
      <c r="C6" s="234"/>
      <c r="D6" s="234"/>
      <c r="E6" s="234"/>
      <c r="F6" s="234"/>
      <c r="G6" s="91"/>
    </row>
    <row r="7" spans="1:7">
      <c r="A7" s="1"/>
      <c r="B7" s="4"/>
      <c r="C7" s="4"/>
      <c r="D7" s="4"/>
      <c r="E7" s="4"/>
      <c r="F7" s="4"/>
    </row>
    <row r="8" spans="1:7">
      <c r="A8" s="2"/>
      <c r="B8" s="4"/>
      <c r="C8" s="4"/>
      <c r="D8" s="4"/>
      <c r="E8" s="4"/>
      <c r="F8" s="4"/>
    </row>
    <row r="9" spans="1:7" ht="15.75">
      <c r="A9" s="229" t="s">
        <v>0</v>
      </c>
      <c r="B9" s="229"/>
      <c r="C9" s="229"/>
      <c r="D9" s="229"/>
      <c r="E9" s="229"/>
      <c r="F9" s="229"/>
    </row>
    <row r="10" spans="1:7" ht="15.75">
      <c r="A10" s="235" t="s">
        <v>1</v>
      </c>
      <c r="B10" s="235"/>
      <c r="C10" s="235"/>
      <c r="D10" s="235"/>
      <c r="E10" s="235"/>
      <c r="F10" s="235"/>
      <c r="G10" s="92"/>
    </row>
    <row r="11" spans="1:7" ht="15.75">
      <c r="A11" s="212" t="s">
        <v>2</v>
      </c>
      <c r="B11" s="212"/>
      <c r="C11" s="212"/>
      <c r="D11" s="212"/>
      <c r="E11" s="212"/>
      <c r="F11" s="212"/>
      <c r="G11" s="84"/>
    </row>
    <row r="12" spans="1:7">
      <c r="A12" s="3"/>
      <c r="B12" s="4"/>
      <c r="C12" s="4"/>
      <c r="D12" s="4"/>
      <c r="E12" s="4"/>
      <c r="F12" s="4"/>
    </row>
    <row r="13" spans="1:7">
      <c r="A13" s="4"/>
      <c r="B13" s="4"/>
      <c r="C13" s="4"/>
      <c r="D13" s="4"/>
      <c r="E13" s="4"/>
      <c r="F13" s="4"/>
    </row>
    <row r="14" spans="1:7" ht="18.75">
      <c r="A14" s="210" t="s">
        <v>3</v>
      </c>
      <c r="B14" s="210"/>
      <c r="C14" s="210"/>
      <c r="D14" s="210"/>
      <c r="E14" s="210"/>
      <c r="F14" s="210"/>
      <c r="G14" s="210"/>
    </row>
    <row r="15" spans="1:7" ht="15.75">
      <c r="A15" s="93" t="s">
        <v>659</v>
      </c>
      <c r="B15" s="92"/>
      <c r="C15" s="92"/>
      <c r="D15" s="92"/>
      <c r="E15" s="92"/>
      <c r="F15" s="92"/>
      <c r="G15" s="93"/>
    </row>
    <row r="16" spans="1:7" ht="15.75">
      <c r="A16" s="128" t="s">
        <v>674</v>
      </c>
      <c r="B16" s="128"/>
      <c r="C16" s="128"/>
      <c r="D16" s="128"/>
      <c r="E16" s="128"/>
      <c r="F16" s="128"/>
      <c r="G16" s="93"/>
    </row>
    <row r="17" spans="1:7" ht="31.5" customHeight="1">
      <c r="A17" s="212" t="s">
        <v>677</v>
      </c>
      <c r="B17" s="212"/>
      <c r="C17" s="212"/>
      <c r="D17" s="212"/>
      <c r="E17" s="212"/>
      <c r="F17" s="212"/>
      <c r="G17" s="102"/>
    </row>
    <row r="18" spans="1:7">
      <c r="A18" s="3"/>
      <c r="B18" s="4"/>
      <c r="C18" s="4"/>
      <c r="D18" s="4"/>
      <c r="E18" s="4"/>
      <c r="F18" s="4"/>
    </row>
    <row r="19" spans="1:7" ht="45.75" customHeight="1">
      <c r="A19" s="212" t="s">
        <v>678</v>
      </c>
      <c r="B19" s="212"/>
      <c r="C19" s="212"/>
      <c r="D19" s="212"/>
      <c r="E19" s="212"/>
      <c r="F19" s="212"/>
      <c r="G19" s="105"/>
    </row>
    <row r="20" spans="1:7">
      <c r="A20" s="3"/>
      <c r="B20" s="4"/>
      <c r="C20" s="4"/>
      <c r="D20" s="4"/>
      <c r="E20" s="4"/>
      <c r="F20" s="4"/>
    </row>
    <row r="21" spans="1:7" ht="31.5" customHeight="1">
      <c r="A21" s="212" t="s">
        <v>4</v>
      </c>
      <c r="B21" s="212"/>
      <c r="C21" s="212"/>
      <c r="D21" s="212"/>
      <c r="E21" s="212"/>
      <c r="F21" s="212"/>
      <c r="G21" s="105"/>
    </row>
    <row r="22" spans="1:7" ht="15.75">
      <c r="A22" s="6"/>
      <c r="B22" s="96"/>
      <c r="C22" s="96"/>
      <c r="D22" s="96"/>
      <c r="E22" s="96"/>
      <c r="F22" s="96"/>
      <c r="G22" s="94"/>
    </row>
    <row r="23" spans="1:7" ht="46.5" customHeight="1">
      <c r="A23" s="212" t="s">
        <v>5</v>
      </c>
      <c r="B23" s="212"/>
      <c r="C23" s="212"/>
      <c r="D23" s="212"/>
      <c r="E23" s="212"/>
      <c r="F23" s="212"/>
      <c r="G23" s="105"/>
    </row>
    <row r="24" spans="1:7" ht="15.75">
      <c r="A24" s="6"/>
      <c r="B24" s="96"/>
      <c r="C24" s="96"/>
      <c r="D24" s="96"/>
      <c r="E24" s="96"/>
      <c r="F24" s="96"/>
      <c r="G24" s="94"/>
    </row>
    <row r="25" spans="1:7" ht="30.75" customHeight="1">
      <c r="A25" s="212" t="s">
        <v>6</v>
      </c>
      <c r="B25" s="212"/>
      <c r="C25" s="212"/>
      <c r="D25" s="212"/>
      <c r="E25" s="212"/>
      <c r="F25" s="212"/>
      <c r="G25" s="104"/>
    </row>
    <row r="26" spans="1:7" ht="15.75">
      <c r="A26" s="6"/>
      <c r="B26" s="4"/>
      <c r="C26" s="4"/>
      <c r="D26" s="4"/>
      <c r="E26" s="4"/>
      <c r="F26" s="4"/>
    </row>
    <row r="27" spans="1:7" ht="15.75">
      <c r="A27" s="7"/>
      <c r="B27" s="4"/>
      <c r="C27" s="4"/>
      <c r="D27" s="4"/>
      <c r="E27" s="4"/>
      <c r="F27" s="4"/>
    </row>
    <row r="28" spans="1:7" ht="15.75">
      <c r="A28" s="7"/>
      <c r="B28" s="4"/>
      <c r="C28" s="4"/>
      <c r="D28" s="4"/>
      <c r="E28" s="4"/>
      <c r="F28" s="4"/>
    </row>
    <row r="29" spans="1:7" ht="15.75">
      <c r="A29" s="7"/>
      <c r="B29" s="4"/>
      <c r="C29" s="4"/>
      <c r="D29" s="4"/>
      <c r="E29" s="4"/>
      <c r="F29" s="4"/>
    </row>
    <row r="30" spans="1:7" ht="15.75">
      <c r="A30" s="7"/>
      <c r="B30" s="4"/>
      <c r="C30" s="4"/>
      <c r="D30" s="4"/>
      <c r="E30" s="4"/>
      <c r="F30" s="4"/>
    </row>
    <row r="31" spans="1:7" ht="15.75">
      <c r="A31" s="7"/>
      <c r="B31" s="4"/>
      <c r="C31" s="4"/>
      <c r="D31" s="4"/>
      <c r="E31" s="4"/>
      <c r="F31" s="4"/>
    </row>
    <row r="32" spans="1:7" ht="15.75">
      <c r="A32" s="7"/>
      <c r="B32" s="4"/>
      <c r="C32" s="4"/>
      <c r="D32" s="4"/>
      <c r="E32" s="4"/>
      <c r="F32" s="4"/>
    </row>
    <row r="33" spans="1:7" ht="15.75">
      <c r="A33" s="7"/>
      <c r="B33" s="4"/>
      <c r="C33" s="4"/>
      <c r="D33" s="4"/>
      <c r="E33" s="4"/>
      <c r="F33" s="4"/>
    </row>
    <row r="34" spans="1:7" ht="15.75">
      <c r="A34" s="7"/>
      <c r="B34" s="4"/>
      <c r="C34" s="4"/>
      <c r="D34" s="4"/>
      <c r="E34" s="4"/>
      <c r="F34" s="4"/>
    </row>
    <row r="35" spans="1:7" ht="15.75">
      <c r="A35" s="7"/>
      <c r="B35" s="4"/>
      <c r="C35" s="4"/>
      <c r="D35" s="4"/>
      <c r="E35" s="4"/>
      <c r="F35" s="4"/>
    </row>
    <row r="36" spans="1:7" ht="15.75">
      <c r="A36" s="7"/>
      <c r="B36" s="4"/>
      <c r="C36" s="4"/>
      <c r="D36" s="4"/>
      <c r="E36" s="4"/>
      <c r="F36" s="4"/>
    </row>
    <row r="37" spans="1:7" ht="15.75">
      <c r="A37" s="7"/>
      <c r="B37" s="4"/>
      <c r="C37" s="4"/>
      <c r="D37" s="4"/>
      <c r="E37" s="4"/>
      <c r="F37" s="4"/>
    </row>
    <row r="38" spans="1:7" ht="15.75">
      <c r="A38" s="7"/>
      <c r="B38" s="4"/>
      <c r="C38" s="4"/>
      <c r="D38" s="4"/>
      <c r="E38" s="4"/>
      <c r="F38" s="4"/>
    </row>
    <row r="39" spans="1:7" ht="15.75">
      <c r="A39" s="7"/>
      <c r="B39" s="4"/>
      <c r="C39" s="4"/>
      <c r="D39" s="4"/>
      <c r="E39" s="4"/>
      <c r="F39" s="4"/>
    </row>
    <row r="40" spans="1:7" ht="15.75">
      <c r="A40" s="7"/>
      <c r="B40" s="4"/>
      <c r="C40" s="4"/>
      <c r="D40" s="4"/>
      <c r="E40" s="4"/>
      <c r="F40" s="4"/>
    </row>
    <row r="41" spans="1:7" ht="15.75">
      <c r="A41" s="7"/>
      <c r="B41" s="4"/>
      <c r="C41" s="4"/>
      <c r="D41" s="4"/>
      <c r="E41" s="4"/>
      <c r="F41" s="4"/>
    </row>
    <row r="42" spans="1:7" ht="15.75">
      <c r="A42" s="7"/>
      <c r="B42" s="4"/>
      <c r="C42" s="4"/>
      <c r="D42" s="4"/>
      <c r="E42" s="4"/>
      <c r="F42" s="4"/>
    </row>
    <row r="43" spans="1:7">
      <c r="A43" s="4"/>
      <c r="B43" s="4"/>
      <c r="C43" s="4"/>
      <c r="D43" s="4"/>
      <c r="E43" s="4"/>
      <c r="F43" s="4"/>
    </row>
    <row r="44" spans="1:7">
      <c r="A44" s="232" t="s">
        <v>7</v>
      </c>
      <c r="B44" s="232"/>
      <c r="C44" s="4"/>
      <c r="D44" s="4"/>
      <c r="E44" s="4"/>
      <c r="F44" s="4"/>
    </row>
    <row r="45" spans="1:7">
      <c r="A45" s="4"/>
      <c r="B45" s="4"/>
      <c r="C45" s="4"/>
      <c r="D45" s="4"/>
      <c r="E45" s="4"/>
      <c r="F45" s="4"/>
    </row>
    <row r="46" spans="1:7" ht="18.75">
      <c r="A46" s="210" t="s">
        <v>8</v>
      </c>
      <c r="B46" s="210"/>
      <c r="C46" s="210"/>
      <c r="D46" s="210"/>
      <c r="E46" s="210"/>
      <c r="F46" s="210"/>
      <c r="G46" s="210"/>
    </row>
    <row r="47" spans="1:7" ht="18.75">
      <c r="A47" s="210" t="s">
        <v>9</v>
      </c>
      <c r="B47" s="210"/>
      <c r="C47" s="210"/>
      <c r="D47" s="210"/>
      <c r="E47" s="210"/>
      <c r="F47" s="210"/>
      <c r="G47" s="210"/>
    </row>
    <row r="48" spans="1:7" ht="18.75">
      <c r="A48" s="210" t="s">
        <v>10</v>
      </c>
      <c r="B48" s="210"/>
      <c r="C48" s="210"/>
      <c r="D48" s="210"/>
      <c r="E48" s="210"/>
      <c r="F48" s="210"/>
      <c r="G48" s="210"/>
    </row>
    <row r="49" spans="1:7">
      <c r="A49" s="4"/>
      <c r="B49" s="4"/>
      <c r="C49" s="4"/>
      <c r="D49" s="4"/>
      <c r="E49" s="4"/>
      <c r="F49" s="4"/>
    </row>
    <row r="50" spans="1:7" ht="15" customHeight="1">
      <c r="A50" s="211" t="s">
        <v>671</v>
      </c>
      <c r="B50" s="211"/>
      <c r="C50" s="211"/>
      <c r="D50" s="211"/>
      <c r="E50" s="211"/>
      <c r="F50" s="211"/>
      <c r="G50" s="97"/>
    </row>
    <row r="51" spans="1:7" ht="15" customHeight="1">
      <c r="A51" s="211"/>
      <c r="B51" s="211"/>
      <c r="C51" s="211"/>
      <c r="D51" s="211"/>
      <c r="E51" s="211"/>
      <c r="F51" s="211"/>
      <c r="G51" s="97"/>
    </row>
    <row r="52" spans="1:7">
      <c r="A52" s="211"/>
      <c r="B52" s="211"/>
      <c r="C52" s="211"/>
      <c r="D52" s="211"/>
      <c r="E52" s="211"/>
      <c r="F52" s="211"/>
    </row>
    <row r="53" spans="1:7" s="84" customFormat="1" ht="15.75">
      <c r="A53" s="109"/>
      <c r="B53" s="109"/>
      <c r="C53" s="109"/>
      <c r="D53" s="109"/>
      <c r="E53" s="109"/>
      <c r="F53" s="109"/>
    </row>
    <row r="54" spans="1:7" s="84" customFormat="1" ht="15.75">
      <c r="A54" s="109"/>
      <c r="B54" s="109"/>
      <c r="C54" s="109"/>
      <c r="D54" s="109"/>
      <c r="E54" s="109"/>
      <c r="F54" s="109"/>
    </row>
    <row r="55" spans="1:7" ht="15.75">
      <c r="A55" s="98" t="s">
        <v>11</v>
      </c>
      <c r="B55" s="98"/>
      <c r="C55" s="99"/>
      <c r="D55" s="100">
        <v>30638863</v>
      </c>
      <c r="E55" s="4"/>
      <c r="F55" s="4"/>
    </row>
    <row r="56" spans="1:7" ht="15.75">
      <c r="A56" s="229" t="s">
        <v>12</v>
      </c>
      <c r="B56" s="229"/>
      <c r="C56" s="229"/>
      <c r="D56" s="101">
        <v>4641376</v>
      </c>
      <c r="E56" s="4"/>
      <c r="F56" s="4"/>
    </row>
    <row r="57" spans="1:7" ht="15.75">
      <c r="A57" s="206" t="s">
        <v>13</v>
      </c>
      <c r="B57" s="206"/>
      <c r="C57" s="206"/>
      <c r="D57" s="100">
        <v>32344365</v>
      </c>
      <c r="E57" s="4"/>
      <c r="F57" s="4"/>
    </row>
    <row r="58" spans="1:7" ht="15.75">
      <c r="A58" s="229" t="s">
        <v>12</v>
      </c>
      <c r="B58" s="229"/>
      <c r="C58" s="229"/>
      <c r="D58" s="101">
        <v>4641376</v>
      </c>
      <c r="E58" s="4"/>
      <c r="F58" s="4"/>
    </row>
    <row r="59" spans="1:7">
      <c r="A59" s="4"/>
      <c r="B59" s="4"/>
      <c r="C59" s="4"/>
      <c r="D59" s="9"/>
      <c r="E59" s="4"/>
      <c r="F59" s="4"/>
    </row>
    <row r="60" spans="1:7">
      <c r="A60" s="4"/>
      <c r="B60" s="4"/>
      <c r="C60" s="4"/>
      <c r="D60" s="4"/>
      <c r="E60" s="4"/>
      <c r="F60" s="4"/>
    </row>
    <row r="61" spans="1:7">
      <c r="A61" s="4"/>
      <c r="B61" s="4"/>
      <c r="C61" s="4"/>
      <c r="D61" s="4"/>
      <c r="E61" s="4"/>
      <c r="F61" s="4"/>
    </row>
    <row r="62" spans="1:7" ht="33" customHeight="1">
      <c r="A62" s="212" t="s">
        <v>675</v>
      </c>
      <c r="B62" s="212"/>
      <c r="C62" s="212"/>
      <c r="D62" s="212"/>
      <c r="E62" s="212"/>
      <c r="F62" s="212"/>
      <c r="G62" s="95"/>
    </row>
    <row r="63" spans="1:7" ht="15.75">
      <c r="A63" s="96"/>
      <c r="B63" s="96"/>
      <c r="C63" s="96"/>
      <c r="D63" s="96"/>
      <c r="E63" s="96"/>
      <c r="F63" s="96"/>
      <c r="G63" s="94"/>
    </row>
    <row r="64" spans="1:7" ht="15.75">
      <c r="A64" s="230" t="s">
        <v>658</v>
      </c>
      <c r="B64" s="230"/>
      <c r="C64" s="230"/>
      <c r="D64" s="230"/>
      <c r="E64" s="230"/>
      <c r="F64" s="230"/>
      <c r="G64" s="230"/>
    </row>
    <row r="65" spans="1:7" ht="15.75">
      <c r="A65" s="96"/>
      <c r="B65" s="96"/>
      <c r="C65" s="96"/>
      <c r="D65" s="96"/>
      <c r="E65" s="96"/>
      <c r="F65" s="96"/>
      <c r="G65" s="94"/>
    </row>
    <row r="66" spans="1:7" ht="15.75">
      <c r="A66" s="229" t="s">
        <v>14</v>
      </c>
      <c r="B66" s="229"/>
      <c r="C66" s="229"/>
      <c r="D66" s="101">
        <v>4020261</v>
      </c>
      <c r="E66" s="96"/>
      <c r="F66" s="96"/>
      <c r="G66" s="94"/>
    </row>
    <row r="67" spans="1:7" ht="15.75">
      <c r="A67" s="229" t="s">
        <v>15</v>
      </c>
      <c r="B67" s="229"/>
      <c r="C67" s="229"/>
      <c r="D67" s="101">
        <v>4020261</v>
      </c>
      <c r="E67" s="96"/>
      <c r="F67" s="96"/>
      <c r="G67" s="94"/>
    </row>
    <row r="68" spans="1:7">
      <c r="A68" s="4"/>
      <c r="B68" s="4"/>
      <c r="C68" s="4"/>
      <c r="D68" s="4"/>
      <c r="E68" s="4"/>
      <c r="F68" s="4"/>
    </row>
    <row r="69" spans="1:7">
      <c r="A69" s="4"/>
      <c r="B69" s="4"/>
      <c r="C69" s="4"/>
      <c r="D69" s="4"/>
      <c r="E69" s="4"/>
      <c r="F69" s="4"/>
    </row>
    <row r="70" spans="1:7">
      <c r="A70" s="4"/>
      <c r="B70" s="4"/>
      <c r="C70" s="4"/>
      <c r="D70" s="4"/>
      <c r="E70" s="4"/>
      <c r="F70" s="4"/>
    </row>
    <row r="71" spans="1:7">
      <c r="A71" s="4"/>
      <c r="B71" s="4"/>
      <c r="C71" s="4"/>
      <c r="D71" s="4"/>
      <c r="E71" s="4"/>
      <c r="F71" s="4"/>
    </row>
    <row r="72" spans="1:7">
      <c r="A72" s="4"/>
      <c r="B72" s="4"/>
      <c r="C72" s="4"/>
      <c r="D72" s="4"/>
      <c r="E72" s="4"/>
      <c r="F72" s="4"/>
    </row>
    <row r="73" spans="1:7">
      <c r="A73" s="4"/>
      <c r="B73" s="4"/>
      <c r="C73" s="4"/>
      <c r="D73" s="4"/>
      <c r="E73" s="4"/>
      <c r="F73" s="4"/>
    </row>
    <row r="74" spans="1:7">
      <c r="A74" s="4"/>
      <c r="B74" s="4"/>
      <c r="C74" s="4"/>
      <c r="D74" s="4"/>
      <c r="E74" s="4"/>
      <c r="F74" s="4"/>
    </row>
    <row r="75" spans="1:7">
      <c r="A75" s="4"/>
      <c r="B75" s="4"/>
      <c r="C75" s="4"/>
      <c r="D75" s="4"/>
      <c r="E75" s="4"/>
      <c r="F75" s="4"/>
    </row>
    <row r="76" spans="1:7">
      <c r="A76" s="4"/>
      <c r="B76" s="4"/>
      <c r="C76" s="4"/>
      <c r="D76" s="4"/>
      <c r="E76" s="4"/>
      <c r="F76" s="4"/>
    </row>
    <row r="77" spans="1:7">
      <c r="A77" s="4"/>
      <c r="B77" s="4"/>
      <c r="C77" s="4"/>
      <c r="D77" s="4"/>
      <c r="E77" s="4"/>
      <c r="F77" s="4"/>
    </row>
    <row r="78" spans="1:7">
      <c r="A78" s="4"/>
      <c r="B78" s="4"/>
      <c r="C78" s="4"/>
      <c r="D78" s="4"/>
      <c r="E78" s="4"/>
      <c r="F78" s="4"/>
    </row>
    <row r="79" spans="1:7">
      <c r="A79" s="4"/>
      <c r="B79" s="4"/>
      <c r="C79" s="4"/>
      <c r="D79" s="4"/>
      <c r="E79" s="4"/>
      <c r="F79" s="4"/>
    </row>
    <row r="80" spans="1:7">
      <c r="A80" s="4"/>
      <c r="B80" s="4"/>
      <c r="C80" s="4"/>
      <c r="D80" s="4"/>
      <c r="E80" s="4"/>
      <c r="F80" s="4"/>
    </row>
    <row r="81" spans="1:7">
      <c r="A81" s="4"/>
      <c r="B81" s="4"/>
      <c r="C81" s="4"/>
      <c r="D81" s="4"/>
      <c r="E81" s="4"/>
      <c r="F81" s="4"/>
    </row>
    <row r="82" spans="1:7">
      <c r="A82" s="4"/>
      <c r="B82" s="4"/>
      <c r="C82" s="4"/>
      <c r="D82" s="4"/>
      <c r="E82" s="4"/>
      <c r="F82" s="4"/>
    </row>
    <row r="83" spans="1:7">
      <c r="A83" s="4"/>
      <c r="B83" s="4"/>
      <c r="C83" s="4"/>
      <c r="D83" s="4"/>
      <c r="E83" s="4"/>
      <c r="F83" s="4"/>
    </row>
    <row r="84" spans="1:7">
      <c r="A84" s="4"/>
      <c r="B84" s="4"/>
      <c r="C84" s="4"/>
      <c r="D84" s="4"/>
      <c r="E84" s="4"/>
      <c r="F84" s="4"/>
    </row>
    <row r="85" spans="1:7">
      <c r="A85" s="4"/>
      <c r="B85" s="4"/>
      <c r="C85" s="4"/>
      <c r="D85" s="4"/>
      <c r="E85" s="4"/>
      <c r="F85" s="4"/>
    </row>
    <row r="86" spans="1:7">
      <c r="A86" s="4"/>
      <c r="B86" s="4"/>
      <c r="C86" s="4"/>
      <c r="D86" s="4"/>
      <c r="E86" s="4"/>
      <c r="F86" s="4"/>
    </row>
    <row r="87" spans="1:7">
      <c r="A87" s="4"/>
      <c r="B87" s="4"/>
      <c r="C87" s="4"/>
      <c r="D87" s="4"/>
      <c r="E87" s="4"/>
      <c r="F87" s="4"/>
    </row>
    <row r="88" spans="1:7">
      <c r="A88" s="4"/>
      <c r="B88" s="4"/>
      <c r="C88" s="4"/>
      <c r="D88" s="4"/>
      <c r="E88" s="4"/>
      <c r="F88" s="4"/>
    </row>
    <row r="89" spans="1:7">
      <c r="A89" s="4"/>
      <c r="B89" s="4"/>
      <c r="C89" s="4"/>
      <c r="D89" s="4"/>
      <c r="E89" s="4"/>
      <c r="F89" s="4"/>
    </row>
    <row r="90" spans="1:7">
      <c r="A90" s="4"/>
      <c r="B90" s="4"/>
      <c r="C90" s="4"/>
      <c r="D90" s="4"/>
      <c r="E90" s="4"/>
      <c r="F90" s="4"/>
    </row>
    <row r="91" spans="1:7">
      <c r="A91" s="4"/>
      <c r="B91" s="4"/>
      <c r="C91" s="4"/>
      <c r="D91" s="4"/>
      <c r="E91" s="4"/>
      <c r="F91" s="4"/>
    </row>
    <row r="92" spans="1:7">
      <c r="A92" s="4"/>
      <c r="B92" s="4"/>
      <c r="C92" s="4"/>
      <c r="D92" s="4"/>
      <c r="E92" s="4"/>
      <c r="F92" s="4"/>
    </row>
    <row r="93" spans="1:7">
      <c r="A93" s="4"/>
      <c r="B93" s="4"/>
      <c r="C93" s="4"/>
      <c r="D93" s="4"/>
      <c r="E93" s="4"/>
      <c r="F93" s="4"/>
    </row>
    <row r="94" spans="1:7">
      <c r="A94" s="4"/>
      <c r="B94" s="4"/>
      <c r="C94" s="4"/>
      <c r="D94" s="4"/>
      <c r="E94" s="4"/>
      <c r="F94" s="4"/>
    </row>
    <row r="95" spans="1:7" ht="18.75">
      <c r="A95" s="210" t="s">
        <v>160</v>
      </c>
      <c r="B95" s="210"/>
      <c r="C95" s="210"/>
      <c r="D95" s="210"/>
      <c r="E95" s="210"/>
      <c r="F95" s="210"/>
      <c r="G95" s="123"/>
    </row>
    <row r="96" spans="1:7">
      <c r="A96" s="4"/>
      <c r="B96" s="4"/>
      <c r="C96" s="4"/>
      <c r="D96" s="4"/>
      <c r="E96" s="4"/>
      <c r="F96" s="4"/>
    </row>
    <row r="97" spans="1:7">
      <c r="A97" s="4"/>
      <c r="B97" s="4"/>
      <c r="C97" s="4"/>
      <c r="D97" s="4"/>
      <c r="E97" s="4"/>
      <c r="F97" s="4"/>
    </row>
    <row r="98" spans="1:7" ht="28.5" customHeight="1">
      <c r="A98" s="233" t="s">
        <v>16</v>
      </c>
      <c r="B98" s="233"/>
      <c r="C98" s="29" t="s">
        <v>20</v>
      </c>
      <c r="D98" s="29" t="s">
        <v>17</v>
      </c>
      <c r="E98" s="29" t="s">
        <v>18</v>
      </c>
      <c r="F98" s="29" t="s">
        <v>19</v>
      </c>
    </row>
    <row r="99" spans="1:7">
      <c r="A99" s="196">
        <v>1</v>
      </c>
      <c r="B99" s="196"/>
      <c r="C99" s="10">
        <v>2</v>
      </c>
      <c r="D99" s="10">
        <v>3</v>
      </c>
      <c r="E99" s="10">
        <v>4</v>
      </c>
      <c r="F99" s="10">
        <v>5</v>
      </c>
    </row>
    <row r="100" spans="1:7">
      <c r="A100" s="227" t="s">
        <v>21</v>
      </c>
      <c r="B100" s="228"/>
      <c r="C100" s="33">
        <v>30638863</v>
      </c>
      <c r="D100" s="33">
        <v>34659124</v>
      </c>
      <c r="E100" s="33">
        <v>33966697.560000002</v>
      </c>
      <c r="F100" s="33">
        <f>E100/D100*100</f>
        <v>98.002181359228828</v>
      </c>
    </row>
    <row r="101" spans="1:7">
      <c r="A101" s="225" t="s">
        <v>22</v>
      </c>
      <c r="B101" s="226"/>
      <c r="C101" s="12"/>
      <c r="D101" s="12"/>
      <c r="E101" s="12"/>
      <c r="F101" s="11"/>
    </row>
    <row r="102" spans="1:7">
      <c r="A102" s="223" t="s">
        <v>23</v>
      </c>
      <c r="B102" s="224"/>
      <c r="C102" s="13">
        <v>4641376</v>
      </c>
      <c r="D102" s="13">
        <v>6446591</v>
      </c>
      <c r="E102" s="13">
        <v>6246306.0899999999</v>
      </c>
      <c r="F102" s="11">
        <f t="shared" ref="F102:F105" si="0">E102/D102*100</f>
        <v>96.893165550598752</v>
      </c>
    </row>
    <row r="103" spans="1:7">
      <c r="A103" s="227" t="s">
        <v>24</v>
      </c>
      <c r="B103" s="228"/>
      <c r="C103" s="33">
        <v>32344365</v>
      </c>
      <c r="D103" s="33">
        <v>36364626</v>
      </c>
      <c r="E103" s="33">
        <v>34191071.590000004</v>
      </c>
      <c r="F103" s="33">
        <f t="shared" si="0"/>
        <v>94.022888039602009</v>
      </c>
    </row>
    <row r="104" spans="1:7">
      <c r="A104" s="225" t="s">
        <v>25</v>
      </c>
      <c r="B104" s="226"/>
      <c r="C104" s="12"/>
      <c r="D104" s="12"/>
      <c r="E104" s="12"/>
      <c r="F104" s="11"/>
    </row>
    <row r="105" spans="1:7">
      <c r="A105" s="223" t="s">
        <v>23</v>
      </c>
      <c r="B105" s="224"/>
      <c r="C105" s="13">
        <v>4641376</v>
      </c>
      <c r="D105" s="13">
        <v>6446591</v>
      </c>
      <c r="E105" s="13">
        <v>6246306.0899999999</v>
      </c>
      <c r="F105" s="14">
        <f t="shared" si="0"/>
        <v>96.893165550598752</v>
      </c>
    </row>
    <row r="106" spans="1:7">
      <c r="A106" s="207" t="s">
        <v>26</v>
      </c>
      <c r="B106" s="231"/>
      <c r="C106" s="27">
        <f>C100-C103</f>
        <v>-1705502</v>
      </c>
      <c r="D106" s="27">
        <f t="shared" ref="D106:E106" si="1">D100-D103</f>
        <v>-1705502</v>
      </c>
      <c r="E106" s="27">
        <f t="shared" si="1"/>
        <v>-224374.03000000119</v>
      </c>
      <c r="F106" s="34" t="s">
        <v>27</v>
      </c>
    </row>
    <row r="107" spans="1:7">
      <c r="A107" s="4"/>
      <c r="B107" s="4"/>
      <c r="C107" s="4"/>
      <c r="D107" s="4"/>
      <c r="E107" s="4"/>
      <c r="F107" s="4"/>
    </row>
    <row r="108" spans="1:7">
      <c r="A108" s="4"/>
      <c r="B108" s="4"/>
      <c r="C108" s="4"/>
      <c r="D108" s="4"/>
      <c r="E108" s="4"/>
      <c r="F108" s="4"/>
    </row>
    <row r="109" spans="1:7" ht="112.5" customHeight="1">
      <c r="A109" s="219" t="s">
        <v>676</v>
      </c>
      <c r="B109" s="219"/>
      <c r="C109" s="219"/>
      <c r="D109" s="219"/>
      <c r="E109" s="219"/>
      <c r="F109" s="219"/>
      <c r="G109" s="103"/>
    </row>
    <row r="110" spans="1:7">
      <c r="A110" s="8"/>
      <c r="B110" s="8"/>
      <c r="C110" s="8"/>
      <c r="D110" s="8"/>
      <c r="E110" s="8"/>
      <c r="F110" s="8"/>
    </row>
    <row r="111" spans="1:7">
      <c r="A111" s="4"/>
      <c r="B111" s="4"/>
      <c r="C111" s="4"/>
      <c r="D111" s="4"/>
      <c r="E111" s="4"/>
      <c r="F111" s="4"/>
    </row>
    <row r="112" spans="1:7">
      <c r="A112" s="4"/>
      <c r="B112" s="4"/>
      <c r="C112" s="4"/>
      <c r="D112" s="4"/>
      <c r="E112" s="4"/>
      <c r="F112" s="4"/>
    </row>
    <row r="113" spans="1:6">
      <c r="A113" s="4"/>
      <c r="B113" s="4"/>
      <c r="C113" s="4"/>
      <c r="D113" s="4"/>
      <c r="E113" s="4"/>
      <c r="F113" s="4"/>
    </row>
    <row r="114" spans="1:6">
      <c r="A114" s="4"/>
      <c r="B114" s="4"/>
      <c r="C114" s="4"/>
      <c r="D114" s="4"/>
      <c r="E114" s="4"/>
      <c r="F114" s="4"/>
    </row>
    <row r="115" spans="1:6">
      <c r="A115" s="4"/>
      <c r="B115" s="4"/>
      <c r="C115" s="4"/>
      <c r="D115" s="4"/>
      <c r="E115" s="4"/>
      <c r="F115" s="4"/>
    </row>
    <row r="116" spans="1:6">
      <c r="A116" s="4"/>
      <c r="B116" s="4"/>
      <c r="C116" s="4"/>
      <c r="D116" s="4"/>
      <c r="E116" s="4"/>
      <c r="F116" s="4"/>
    </row>
    <row r="117" spans="1:6">
      <c r="A117" s="4"/>
      <c r="B117" s="4"/>
      <c r="C117" s="4"/>
      <c r="D117" s="4"/>
      <c r="E117" s="4"/>
      <c r="F117" s="4"/>
    </row>
    <row r="118" spans="1:6">
      <c r="A118" s="4"/>
      <c r="B118" s="4"/>
      <c r="C118" s="4"/>
      <c r="D118" s="4"/>
      <c r="E118" s="4"/>
      <c r="F118" s="4"/>
    </row>
    <row r="119" spans="1:6">
      <c r="A119" s="4"/>
      <c r="B119" s="4"/>
      <c r="C119" s="4"/>
      <c r="D119" s="4"/>
      <c r="E119" s="4"/>
      <c r="F119" s="4"/>
    </row>
    <row r="120" spans="1:6">
      <c r="A120" s="4"/>
      <c r="B120" s="4"/>
      <c r="C120" s="4"/>
      <c r="D120" s="4"/>
      <c r="E120" s="4"/>
      <c r="F120" s="4"/>
    </row>
    <row r="121" spans="1:6">
      <c r="A121" s="4"/>
      <c r="B121" s="4"/>
      <c r="C121" s="4"/>
      <c r="D121" s="4"/>
      <c r="E121" s="4"/>
      <c r="F121" s="4"/>
    </row>
    <row r="122" spans="1:6">
      <c r="A122" s="4"/>
      <c r="B122" s="4"/>
      <c r="C122" s="4"/>
      <c r="D122" s="4"/>
      <c r="E122" s="4"/>
      <c r="F122" s="4"/>
    </row>
    <row r="123" spans="1:6">
      <c r="A123" s="4"/>
      <c r="B123" s="4"/>
      <c r="C123" s="4"/>
      <c r="D123" s="4"/>
      <c r="E123" s="4"/>
      <c r="F123" s="4"/>
    </row>
    <row r="124" spans="1:6">
      <c r="A124" s="4"/>
      <c r="B124" s="4"/>
      <c r="C124" s="4"/>
      <c r="D124" s="4"/>
      <c r="E124" s="4"/>
      <c r="F124" s="4"/>
    </row>
    <row r="125" spans="1:6">
      <c r="A125" s="4"/>
      <c r="B125" s="4"/>
      <c r="C125" s="4"/>
      <c r="D125" s="4"/>
      <c r="E125" s="4"/>
      <c r="F125" s="4"/>
    </row>
    <row r="126" spans="1:6">
      <c r="A126" s="4"/>
      <c r="B126" s="4"/>
      <c r="C126" s="4"/>
      <c r="D126" s="4"/>
      <c r="E126" s="4"/>
      <c r="F126" s="4"/>
    </row>
    <row r="127" spans="1:6">
      <c r="A127" s="4"/>
      <c r="B127" s="4"/>
      <c r="C127" s="4"/>
      <c r="D127" s="4"/>
      <c r="E127" s="4"/>
      <c r="F127" s="4"/>
    </row>
    <row r="128" spans="1:6">
      <c r="A128" s="4"/>
      <c r="B128" s="4"/>
      <c r="C128" s="4"/>
      <c r="D128" s="4"/>
      <c r="E128" s="4"/>
      <c r="F128" s="4"/>
    </row>
    <row r="129" spans="1:7">
      <c r="A129" s="4"/>
      <c r="B129" s="4"/>
      <c r="C129" s="4"/>
      <c r="D129" s="4"/>
      <c r="E129" s="4"/>
      <c r="F129" s="4"/>
    </row>
    <row r="130" spans="1:7">
      <c r="A130" s="4"/>
      <c r="B130" s="4"/>
      <c r="C130" s="4"/>
      <c r="D130" s="4"/>
      <c r="E130" s="4"/>
      <c r="F130" s="4"/>
    </row>
    <row r="131" spans="1:7">
      <c r="A131" s="4"/>
      <c r="B131" s="4"/>
      <c r="C131" s="4"/>
      <c r="D131" s="4"/>
      <c r="E131" s="4"/>
      <c r="F131" s="4"/>
    </row>
    <row r="132" spans="1:7">
      <c r="A132" s="4"/>
      <c r="B132" s="4"/>
      <c r="C132" s="4"/>
      <c r="D132" s="4"/>
      <c r="E132" s="4"/>
      <c r="F132" s="4"/>
    </row>
    <row r="133" spans="1:7" ht="39.75" customHeight="1">
      <c r="A133" s="19" t="s">
        <v>64</v>
      </c>
      <c r="B133" s="20"/>
      <c r="C133" s="20"/>
      <c r="D133" s="20"/>
      <c r="E133" s="20"/>
      <c r="F133" s="20"/>
      <c r="G133" s="5"/>
    </row>
    <row r="134" spans="1:7" ht="42.75">
      <c r="A134" s="21" t="s">
        <v>28</v>
      </c>
      <c r="B134" s="21"/>
      <c r="C134" s="21" t="s">
        <v>29</v>
      </c>
      <c r="D134" s="21" t="s">
        <v>30</v>
      </c>
      <c r="E134" s="21" t="s">
        <v>17</v>
      </c>
      <c r="F134" s="21" t="s">
        <v>18</v>
      </c>
      <c r="G134" s="167"/>
    </row>
    <row r="135" spans="1:7">
      <c r="A135" s="172">
        <v>1</v>
      </c>
      <c r="B135" s="172">
        <v>2</v>
      </c>
      <c r="C135" s="172">
        <v>3</v>
      </c>
      <c r="D135" s="172">
        <v>4</v>
      </c>
      <c r="E135" s="172">
        <v>5</v>
      </c>
      <c r="F135" s="172">
        <v>6</v>
      </c>
      <c r="G135" s="168"/>
    </row>
    <row r="136" spans="1:7">
      <c r="A136" s="22" t="s">
        <v>31</v>
      </c>
      <c r="B136" s="23"/>
      <c r="C136" s="24" t="s">
        <v>32</v>
      </c>
      <c r="D136" s="14">
        <v>270568</v>
      </c>
      <c r="E136" s="14">
        <v>1277175</v>
      </c>
      <c r="F136" s="14">
        <v>1006606.36</v>
      </c>
      <c r="G136" s="49"/>
    </row>
    <row r="137" spans="1:7">
      <c r="A137" s="22" t="s">
        <v>33</v>
      </c>
      <c r="B137" s="23"/>
      <c r="C137" s="24" t="s">
        <v>34</v>
      </c>
      <c r="D137" s="14">
        <v>33585</v>
      </c>
      <c r="E137" s="14">
        <v>39585</v>
      </c>
      <c r="F137" s="14">
        <v>38862.71</v>
      </c>
      <c r="G137" s="49"/>
    </row>
    <row r="138" spans="1:7" ht="30">
      <c r="A138" s="22" t="s">
        <v>35</v>
      </c>
      <c r="B138" s="23"/>
      <c r="C138" s="24" t="s">
        <v>36</v>
      </c>
      <c r="D138" s="14">
        <v>345372</v>
      </c>
      <c r="E138" s="14">
        <v>576053</v>
      </c>
      <c r="F138" s="14">
        <v>607393.74</v>
      </c>
      <c r="G138" s="49"/>
    </row>
    <row r="139" spans="1:7">
      <c r="A139" s="22" t="s">
        <v>37</v>
      </c>
      <c r="B139" s="23"/>
      <c r="C139" s="24" t="s">
        <v>38</v>
      </c>
      <c r="D139" s="14">
        <v>1000</v>
      </c>
      <c r="E139" s="14">
        <v>1000</v>
      </c>
      <c r="F139" s="14">
        <v>1000</v>
      </c>
      <c r="G139" s="49"/>
    </row>
    <row r="140" spans="1:7" ht="30">
      <c r="A140" s="22" t="s">
        <v>39</v>
      </c>
      <c r="B140" s="23"/>
      <c r="C140" s="24" t="s">
        <v>40</v>
      </c>
      <c r="D140" s="14">
        <v>413871</v>
      </c>
      <c r="E140" s="14">
        <v>455213</v>
      </c>
      <c r="F140" s="14">
        <v>500778.02</v>
      </c>
      <c r="G140" s="49"/>
    </row>
    <row r="141" spans="1:7" ht="75">
      <c r="A141" s="22" t="s">
        <v>41</v>
      </c>
      <c r="B141" s="23"/>
      <c r="C141" s="24" t="s">
        <v>42</v>
      </c>
      <c r="D141" s="14">
        <v>1576</v>
      </c>
      <c r="E141" s="14">
        <v>146932</v>
      </c>
      <c r="F141" s="14">
        <v>114526</v>
      </c>
      <c r="G141" s="49"/>
    </row>
    <row r="142" spans="1:7" ht="45">
      <c r="A142" s="22" t="s">
        <v>43</v>
      </c>
      <c r="B142" s="23"/>
      <c r="C142" s="24" t="s">
        <v>44</v>
      </c>
      <c r="D142" s="14">
        <v>0</v>
      </c>
      <c r="E142" s="14">
        <v>19000</v>
      </c>
      <c r="F142" s="14">
        <v>18960</v>
      </c>
      <c r="G142" s="49"/>
    </row>
    <row r="143" spans="1:7" ht="120">
      <c r="A143" s="22" t="s">
        <v>45</v>
      </c>
      <c r="B143" s="23"/>
      <c r="C143" s="24" t="s">
        <v>46</v>
      </c>
      <c r="D143" s="14">
        <v>8723146</v>
      </c>
      <c r="E143" s="14">
        <v>8789363</v>
      </c>
      <c r="F143" s="14">
        <v>8610676.9800000004</v>
      </c>
      <c r="G143" s="49"/>
    </row>
    <row r="144" spans="1:7">
      <c r="A144" s="22" t="s">
        <v>47</v>
      </c>
      <c r="B144" s="23"/>
      <c r="C144" s="24" t="s">
        <v>48</v>
      </c>
      <c r="D144" s="14">
        <v>14211801</v>
      </c>
      <c r="E144" s="14">
        <v>14749473</v>
      </c>
      <c r="F144" s="14">
        <v>14749473</v>
      </c>
      <c r="G144" s="49"/>
    </row>
    <row r="145" spans="1:7">
      <c r="A145" s="22" t="s">
        <v>49</v>
      </c>
      <c r="B145" s="23"/>
      <c r="C145" s="24" t="s">
        <v>50</v>
      </c>
      <c r="D145" s="14">
        <v>390800</v>
      </c>
      <c r="E145" s="14">
        <v>863679</v>
      </c>
      <c r="F145" s="14">
        <v>732243.74</v>
      </c>
      <c r="G145" s="49"/>
    </row>
    <row r="146" spans="1:7">
      <c r="A146" s="22" t="s">
        <v>51</v>
      </c>
      <c r="B146" s="23"/>
      <c r="C146" s="24" t="s">
        <v>52</v>
      </c>
      <c r="D146" s="14">
        <v>500</v>
      </c>
      <c r="E146" s="14">
        <v>950</v>
      </c>
      <c r="F146" s="14">
        <v>950</v>
      </c>
      <c r="G146" s="49"/>
    </row>
    <row r="147" spans="1:7">
      <c r="A147" s="22" t="s">
        <v>53</v>
      </c>
      <c r="B147" s="23"/>
      <c r="C147" s="24" t="s">
        <v>54</v>
      </c>
      <c r="D147" s="14">
        <v>5650050</v>
      </c>
      <c r="E147" s="14">
        <v>6820205</v>
      </c>
      <c r="F147" s="14">
        <v>6624715.8200000003</v>
      </c>
      <c r="G147" s="49"/>
    </row>
    <row r="148" spans="1:7" ht="30">
      <c r="A148" s="22" t="s">
        <v>55</v>
      </c>
      <c r="B148" s="23"/>
      <c r="C148" s="24" t="s">
        <v>56</v>
      </c>
      <c r="D148" s="14">
        <v>280358</v>
      </c>
      <c r="E148" s="14">
        <v>280358</v>
      </c>
      <c r="F148" s="14">
        <v>216442.15</v>
      </c>
      <c r="G148" s="49"/>
    </row>
    <row r="149" spans="1:7" ht="30">
      <c r="A149" s="22" t="s">
        <v>159</v>
      </c>
      <c r="B149" s="23"/>
      <c r="C149" s="24" t="s">
        <v>56</v>
      </c>
      <c r="D149" s="14">
        <v>0</v>
      </c>
      <c r="E149" s="14">
        <v>293955</v>
      </c>
      <c r="F149" s="14">
        <v>290734.71000000002</v>
      </c>
      <c r="G149" s="49"/>
    </row>
    <row r="150" spans="1:7" ht="27" customHeight="1">
      <c r="A150" s="22" t="s">
        <v>57</v>
      </c>
      <c r="B150" s="23"/>
      <c r="C150" s="24" t="s">
        <v>58</v>
      </c>
      <c r="D150" s="14">
        <v>23057</v>
      </c>
      <c r="E150" s="14">
        <v>40457</v>
      </c>
      <c r="F150" s="14">
        <v>47608.33</v>
      </c>
      <c r="G150" s="49"/>
    </row>
    <row r="151" spans="1:7" ht="45">
      <c r="A151" s="22" t="s">
        <v>59</v>
      </c>
      <c r="B151" s="23"/>
      <c r="C151" s="24" t="s">
        <v>60</v>
      </c>
      <c r="D151" s="14">
        <v>108848</v>
      </c>
      <c r="E151" s="14">
        <v>108848</v>
      </c>
      <c r="F151" s="14">
        <v>108848</v>
      </c>
      <c r="G151" s="49"/>
    </row>
    <row r="152" spans="1:7" ht="30">
      <c r="A152" s="22" t="s">
        <v>61</v>
      </c>
      <c r="B152" s="23"/>
      <c r="C152" s="24" t="s">
        <v>62</v>
      </c>
      <c r="D152" s="14">
        <v>184331</v>
      </c>
      <c r="E152" s="14">
        <v>196878</v>
      </c>
      <c r="F152" s="14">
        <v>296878</v>
      </c>
      <c r="G152" s="49"/>
    </row>
    <row r="153" spans="1:7">
      <c r="A153" s="25"/>
      <c r="B153" s="15"/>
      <c r="C153" s="26" t="s">
        <v>63</v>
      </c>
      <c r="D153" s="27">
        <f>D136+D137+D138+D139+D140+D141+D142+D143+D144+D145+D146+D147+D148+D149+D150+D151+D152</f>
        <v>30638863</v>
      </c>
      <c r="E153" s="27">
        <f>E136+E137+E138+E139+E140+E141+E142+E143+E144+E145+E146+E147+E148+E149+E150+E151+E152</f>
        <v>34659124</v>
      </c>
      <c r="F153" s="27">
        <f>F136+F137+F138+F139+F140+F141+F142+F143+F144+F145+F146+F147+F148+F149+F150+F151+F152</f>
        <v>33966697.560000002</v>
      </c>
      <c r="G153" s="169"/>
    </row>
    <row r="154" spans="1:7">
      <c r="A154" s="2"/>
      <c r="B154" s="4"/>
      <c r="C154" s="4"/>
      <c r="D154" s="4"/>
      <c r="E154" s="4"/>
      <c r="F154" s="4"/>
      <c r="G154" s="50"/>
    </row>
    <row r="155" spans="1:7" s="84" customFormat="1">
      <c r="A155" s="2"/>
      <c r="B155" s="4"/>
      <c r="C155" s="4"/>
      <c r="D155" s="4"/>
      <c r="E155" s="4"/>
      <c r="F155" s="4"/>
      <c r="G155" s="50"/>
    </row>
    <row r="156" spans="1:7" s="84" customFormat="1">
      <c r="A156" s="2"/>
      <c r="B156" s="4"/>
      <c r="C156" s="4"/>
      <c r="D156" s="4"/>
      <c r="E156" s="4"/>
      <c r="F156" s="4"/>
      <c r="G156" s="4"/>
    </row>
    <row r="157" spans="1:7" s="84" customFormat="1">
      <c r="A157" s="2"/>
      <c r="B157" s="4"/>
      <c r="C157" s="4"/>
      <c r="D157" s="4"/>
      <c r="E157" s="4"/>
      <c r="F157" s="4"/>
      <c r="G157" s="4"/>
    </row>
    <row r="158" spans="1:7" s="84" customFormat="1">
      <c r="A158" s="2"/>
      <c r="B158" s="4"/>
      <c r="C158" s="4"/>
      <c r="D158" s="4"/>
      <c r="E158" s="4"/>
      <c r="F158" s="4"/>
      <c r="G158" s="4"/>
    </row>
    <row r="159" spans="1:7" ht="12.75" customHeight="1">
      <c r="A159" s="2"/>
      <c r="B159" s="4"/>
      <c r="C159" s="4"/>
      <c r="D159" s="4"/>
      <c r="E159" s="4"/>
      <c r="F159" s="4"/>
      <c r="G159" s="4"/>
    </row>
    <row r="160" spans="1:7" ht="37.5" customHeight="1">
      <c r="A160" s="220" t="s">
        <v>65</v>
      </c>
      <c r="B160" s="220"/>
      <c r="C160" s="220"/>
      <c r="D160" s="220"/>
      <c r="E160" s="220"/>
      <c r="F160" s="220"/>
      <c r="G160" s="5"/>
    </row>
    <row r="161" spans="1:7" ht="29.25">
      <c r="A161" s="36" t="s">
        <v>66</v>
      </c>
      <c r="B161" s="36" t="s">
        <v>67</v>
      </c>
      <c r="C161" s="36" t="s">
        <v>68</v>
      </c>
      <c r="D161" s="36" t="s">
        <v>69</v>
      </c>
      <c r="E161" s="112" t="s">
        <v>70</v>
      </c>
      <c r="F161" s="36" t="s">
        <v>71</v>
      </c>
      <c r="G161" s="117"/>
    </row>
    <row r="162" spans="1:7">
      <c r="A162" s="36">
        <v>1</v>
      </c>
      <c r="B162" s="36">
        <v>2</v>
      </c>
      <c r="C162" s="36">
        <v>3</v>
      </c>
      <c r="D162" s="36">
        <v>4</v>
      </c>
      <c r="E162" s="112">
        <v>5</v>
      </c>
      <c r="F162" s="36">
        <v>6</v>
      </c>
      <c r="G162" s="117"/>
    </row>
    <row r="163" spans="1:7" ht="29.25">
      <c r="A163" s="37" t="s">
        <v>31</v>
      </c>
      <c r="B163" s="38"/>
      <c r="C163" s="26" t="s">
        <v>32</v>
      </c>
      <c r="D163" s="39">
        <f>D164+D165+D166</f>
        <v>270568</v>
      </c>
      <c r="E163" s="113">
        <f t="shared" ref="E163:F163" si="2">E164+E165+E166</f>
        <v>1277175</v>
      </c>
      <c r="F163" s="39">
        <f t="shared" si="2"/>
        <v>1006606.36</v>
      </c>
      <c r="G163" s="118"/>
    </row>
    <row r="164" spans="1:7" ht="45">
      <c r="A164" s="37"/>
      <c r="B164" s="85" t="s">
        <v>72</v>
      </c>
      <c r="C164" s="24" t="s">
        <v>73</v>
      </c>
      <c r="D164" s="40">
        <v>270568</v>
      </c>
      <c r="E164" s="114">
        <v>270568</v>
      </c>
      <c r="F164" s="40">
        <v>0</v>
      </c>
      <c r="G164" s="70"/>
    </row>
    <row r="165" spans="1:7" ht="30" customHeight="1">
      <c r="A165" s="37"/>
      <c r="B165" s="85" t="s">
        <v>74</v>
      </c>
      <c r="C165" s="24" t="s">
        <v>75</v>
      </c>
      <c r="D165" s="40">
        <v>0</v>
      </c>
      <c r="E165" s="114">
        <v>80000</v>
      </c>
      <c r="F165" s="40">
        <v>80000</v>
      </c>
      <c r="G165" s="70"/>
    </row>
    <row r="166" spans="1:7">
      <c r="A166" s="37"/>
      <c r="B166" s="85" t="s">
        <v>76</v>
      </c>
      <c r="C166" s="24" t="s">
        <v>77</v>
      </c>
      <c r="D166" s="40">
        <v>0</v>
      </c>
      <c r="E166" s="114">
        <v>926607</v>
      </c>
      <c r="F166" s="40">
        <v>926606.36</v>
      </c>
      <c r="G166" s="70"/>
    </row>
    <row r="167" spans="1:7">
      <c r="A167" s="37" t="s">
        <v>33</v>
      </c>
      <c r="B167" s="86"/>
      <c r="C167" s="26" t="s">
        <v>34</v>
      </c>
      <c r="D167" s="39">
        <f>D168</f>
        <v>33585</v>
      </c>
      <c r="E167" s="113">
        <f t="shared" ref="E167:F167" si="3">E168</f>
        <v>39585</v>
      </c>
      <c r="F167" s="39">
        <f t="shared" si="3"/>
        <v>38862.71</v>
      </c>
      <c r="G167" s="118"/>
    </row>
    <row r="168" spans="1:7" ht="19.5" customHeight="1">
      <c r="A168" s="37"/>
      <c r="B168" s="85" t="s">
        <v>78</v>
      </c>
      <c r="C168" s="24" t="s">
        <v>79</v>
      </c>
      <c r="D168" s="40">
        <v>33585</v>
      </c>
      <c r="E168" s="114">
        <v>39585</v>
      </c>
      <c r="F168" s="40">
        <v>38862.71</v>
      </c>
      <c r="G168" s="70"/>
    </row>
    <row r="169" spans="1:7" ht="29.25">
      <c r="A169" s="37" t="s">
        <v>35</v>
      </c>
      <c r="B169" s="86"/>
      <c r="C169" s="26" t="s">
        <v>36</v>
      </c>
      <c r="D169" s="39">
        <f>D170</f>
        <v>345372</v>
      </c>
      <c r="E169" s="113">
        <f t="shared" ref="E169:F169" si="4">E170</f>
        <v>576053</v>
      </c>
      <c r="F169" s="39">
        <f t="shared" si="4"/>
        <v>607393.74</v>
      </c>
      <c r="G169" s="118"/>
    </row>
    <row r="170" spans="1:7" ht="30">
      <c r="A170" s="37"/>
      <c r="B170" s="85" t="s">
        <v>80</v>
      </c>
      <c r="C170" s="24" t="s">
        <v>81</v>
      </c>
      <c r="D170" s="40">
        <v>345372</v>
      </c>
      <c r="E170" s="114">
        <v>576053</v>
      </c>
      <c r="F170" s="40">
        <v>607393.74</v>
      </c>
      <c r="G170" s="70"/>
    </row>
    <row r="171" spans="1:7" ht="18" customHeight="1">
      <c r="A171" s="37" t="s">
        <v>37</v>
      </c>
      <c r="B171" s="86"/>
      <c r="C171" s="26" t="s">
        <v>38</v>
      </c>
      <c r="D171" s="39">
        <f>D172</f>
        <v>1000</v>
      </c>
      <c r="E171" s="113">
        <f>E172</f>
        <v>1000</v>
      </c>
      <c r="F171" s="39">
        <f>F172</f>
        <v>1000</v>
      </c>
      <c r="G171" s="118"/>
    </row>
    <row r="172" spans="1:7">
      <c r="A172" s="37"/>
      <c r="B172" s="85" t="s">
        <v>82</v>
      </c>
      <c r="C172" s="24" t="s">
        <v>83</v>
      </c>
      <c r="D172" s="40">
        <v>1000</v>
      </c>
      <c r="E172" s="114">
        <v>1000</v>
      </c>
      <c r="F172" s="40">
        <v>1000</v>
      </c>
      <c r="G172" s="70"/>
    </row>
    <row r="173" spans="1:7" ht="29.25">
      <c r="A173" s="37" t="s">
        <v>39</v>
      </c>
      <c r="B173" s="86"/>
      <c r="C173" s="26" t="s">
        <v>40</v>
      </c>
      <c r="D173" s="39">
        <f>D174+D175+D176+D177+D178</f>
        <v>413871</v>
      </c>
      <c r="E173" s="113">
        <f t="shared" ref="E173:F173" si="5">E174+E175+E176+E177+E178</f>
        <v>455213</v>
      </c>
      <c r="F173" s="39">
        <f t="shared" si="5"/>
        <v>500778.02</v>
      </c>
      <c r="G173" s="118"/>
    </row>
    <row r="174" spans="1:7">
      <c r="A174" s="37"/>
      <c r="B174" s="85" t="s">
        <v>84</v>
      </c>
      <c r="C174" s="24" t="s">
        <v>85</v>
      </c>
      <c r="D174" s="40">
        <v>73700</v>
      </c>
      <c r="E174" s="114">
        <v>73700</v>
      </c>
      <c r="F174" s="40">
        <v>73700</v>
      </c>
      <c r="G174" s="70"/>
    </row>
    <row r="175" spans="1:7">
      <c r="A175" s="37"/>
      <c r="B175" s="85" t="s">
        <v>86</v>
      </c>
      <c r="C175" s="24" t="s">
        <v>87</v>
      </c>
      <c r="D175" s="40">
        <v>218030</v>
      </c>
      <c r="E175" s="114">
        <v>234230</v>
      </c>
      <c r="F175" s="40">
        <v>279795.94</v>
      </c>
      <c r="G175" s="70"/>
    </row>
    <row r="176" spans="1:7" ht="13.5" customHeight="1">
      <c r="A176" s="37"/>
      <c r="B176" s="85" t="s">
        <v>88</v>
      </c>
      <c r="C176" s="24" t="s">
        <v>89</v>
      </c>
      <c r="D176" s="40">
        <v>0</v>
      </c>
      <c r="E176" s="114">
        <v>142</v>
      </c>
      <c r="F176" s="40">
        <v>141.08000000000001</v>
      </c>
      <c r="G176" s="70"/>
    </row>
    <row r="177" spans="1:7">
      <c r="A177" s="37"/>
      <c r="B177" s="85" t="s">
        <v>90</v>
      </c>
      <c r="C177" s="24" t="s">
        <v>91</v>
      </c>
      <c r="D177" s="40">
        <v>0</v>
      </c>
      <c r="E177" s="114">
        <v>25000</v>
      </c>
      <c r="F177" s="40">
        <v>25000</v>
      </c>
      <c r="G177" s="70"/>
    </row>
    <row r="178" spans="1:7">
      <c r="A178" s="37"/>
      <c r="B178" s="85" t="s">
        <v>92</v>
      </c>
      <c r="C178" s="24" t="s">
        <v>77</v>
      </c>
      <c r="D178" s="40">
        <v>122141</v>
      </c>
      <c r="E178" s="114">
        <v>122141</v>
      </c>
      <c r="F178" s="40">
        <v>122141</v>
      </c>
      <c r="G178" s="70"/>
    </row>
    <row r="179" spans="1:7" ht="74.25" customHeight="1">
      <c r="A179" s="37" t="s">
        <v>41</v>
      </c>
      <c r="B179" s="86"/>
      <c r="C179" s="26" t="s">
        <v>42</v>
      </c>
      <c r="D179" s="39">
        <f>D180+D181+D182</f>
        <v>1576</v>
      </c>
      <c r="E179" s="113">
        <f t="shared" ref="E179:F179" si="6">E180+E181+E182</f>
        <v>146932</v>
      </c>
      <c r="F179" s="39">
        <f t="shared" si="6"/>
        <v>114526</v>
      </c>
      <c r="G179" s="118"/>
    </row>
    <row r="180" spans="1:7" ht="60">
      <c r="A180" s="37"/>
      <c r="B180" s="85" t="s">
        <v>93</v>
      </c>
      <c r="C180" s="24" t="s">
        <v>94</v>
      </c>
      <c r="D180" s="40">
        <v>1576</v>
      </c>
      <c r="E180" s="114">
        <v>1576</v>
      </c>
      <c r="F180" s="40">
        <v>1576</v>
      </c>
      <c r="G180" s="70"/>
    </row>
    <row r="181" spans="1:7" ht="135">
      <c r="A181" s="37"/>
      <c r="B181" s="85" t="s">
        <v>95</v>
      </c>
      <c r="C181" s="24" t="s">
        <v>96</v>
      </c>
      <c r="D181" s="40">
        <v>0</v>
      </c>
      <c r="E181" s="114">
        <v>102892</v>
      </c>
      <c r="F181" s="40">
        <v>70486</v>
      </c>
      <c r="G181" s="70"/>
    </row>
    <row r="182" spans="1:7" ht="31.5" customHeight="1">
      <c r="A182" s="37"/>
      <c r="B182" s="85" t="s">
        <v>97</v>
      </c>
      <c r="C182" s="24" t="s">
        <v>98</v>
      </c>
      <c r="D182" s="40">
        <v>0</v>
      </c>
      <c r="E182" s="40">
        <v>42464</v>
      </c>
      <c r="F182" s="40">
        <v>42464</v>
      </c>
      <c r="G182" s="70"/>
    </row>
    <row r="183" spans="1:7">
      <c r="A183" s="67"/>
      <c r="B183" s="68"/>
      <c r="C183" s="48"/>
      <c r="D183" s="69"/>
      <c r="E183" s="69"/>
      <c r="F183" s="69"/>
      <c r="G183" s="70"/>
    </row>
    <row r="184" spans="1:7">
      <c r="A184" s="67"/>
      <c r="B184" s="68"/>
      <c r="C184" s="48"/>
      <c r="D184" s="69"/>
      <c r="E184" s="69"/>
      <c r="F184" s="69"/>
      <c r="G184" s="70"/>
    </row>
    <row r="185" spans="1:7" ht="43.5">
      <c r="A185" s="37" t="s">
        <v>43</v>
      </c>
      <c r="B185" s="38"/>
      <c r="C185" s="26" t="s">
        <v>44</v>
      </c>
      <c r="D185" s="39">
        <f>D186</f>
        <v>0</v>
      </c>
      <c r="E185" s="39">
        <f t="shared" ref="E185:F185" si="7">E186</f>
        <v>19000</v>
      </c>
      <c r="F185" s="39">
        <f t="shared" si="7"/>
        <v>18960</v>
      </c>
      <c r="G185" s="118"/>
    </row>
    <row r="186" spans="1:7" ht="30">
      <c r="A186" s="37"/>
      <c r="B186" s="85" t="s">
        <v>99</v>
      </c>
      <c r="C186" s="24" t="s">
        <v>100</v>
      </c>
      <c r="D186" s="40">
        <v>0</v>
      </c>
      <c r="E186" s="114">
        <v>19000</v>
      </c>
      <c r="F186" s="40">
        <v>18960</v>
      </c>
      <c r="G186" s="119"/>
    </row>
    <row r="187" spans="1:7" ht="129">
      <c r="A187" s="37" t="s">
        <v>45</v>
      </c>
      <c r="B187" s="85"/>
      <c r="C187" s="26" t="s">
        <v>46</v>
      </c>
      <c r="D187" s="39">
        <f>D188+D189+D190+D191+D192</f>
        <v>8723146</v>
      </c>
      <c r="E187" s="113">
        <f t="shared" ref="E187:F187" si="8">E188+E189+E190+E191+E192</f>
        <v>8789363</v>
      </c>
      <c r="F187" s="39">
        <f t="shared" si="8"/>
        <v>8610676.9800000004</v>
      </c>
      <c r="G187" s="70"/>
    </row>
    <row r="188" spans="1:7" ht="45">
      <c r="A188" s="37"/>
      <c r="B188" s="85" t="s">
        <v>101</v>
      </c>
      <c r="C188" s="24" t="s">
        <v>102</v>
      </c>
      <c r="D188" s="40">
        <v>21000</v>
      </c>
      <c r="E188" s="114">
        <v>21000</v>
      </c>
      <c r="F188" s="40">
        <v>1681.63</v>
      </c>
      <c r="G188" s="70"/>
    </row>
    <row r="189" spans="1:7" ht="150">
      <c r="A189" s="37"/>
      <c r="B189" s="85" t="s">
        <v>103</v>
      </c>
      <c r="C189" s="24" t="s">
        <v>106</v>
      </c>
      <c r="D189" s="40">
        <v>2405958</v>
      </c>
      <c r="E189" s="114">
        <v>2465775</v>
      </c>
      <c r="F189" s="40">
        <v>2370677.35</v>
      </c>
      <c r="G189" s="70"/>
    </row>
    <row r="190" spans="1:7" ht="135">
      <c r="A190" s="37"/>
      <c r="B190" s="85" t="s">
        <v>104</v>
      </c>
      <c r="C190" s="24" t="s">
        <v>105</v>
      </c>
      <c r="D190" s="40">
        <v>2458287</v>
      </c>
      <c r="E190" s="114">
        <v>2464687</v>
      </c>
      <c r="F190" s="40">
        <v>2439098.48</v>
      </c>
      <c r="G190" s="70"/>
    </row>
    <row r="191" spans="1:7" ht="60">
      <c r="A191" s="37"/>
      <c r="B191" s="85" t="s">
        <v>107</v>
      </c>
      <c r="C191" s="24" t="s">
        <v>108</v>
      </c>
      <c r="D191" s="40">
        <v>896854</v>
      </c>
      <c r="E191" s="114">
        <v>896854</v>
      </c>
      <c r="F191" s="40">
        <v>816837.03</v>
      </c>
      <c r="G191" s="70"/>
    </row>
    <row r="192" spans="1:7" ht="60">
      <c r="A192" s="37"/>
      <c r="B192" s="85" t="s">
        <v>109</v>
      </c>
      <c r="C192" s="24" t="s">
        <v>110</v>
      </c>
      <c r="D192" s="40">
        <v>2941047</v>
      </c>
      <c r="E192" s="114">
        <v>2941047</v>
      </c>
      <c r="F192" s="40">
        <v>2982382.49</v>
      </c>
      <c r="G192" s="70"/>
    </row>
    <row r="193" spans="1:7">
      <c r="A193" s="37" t="s">
        <v>47</v>
      </c>
      <c r="B193" s="86"/>
      <c r="C193" s="26" t="s">
        <v>48</v>
      </c>
      <c r="D193" s="39">
        <f>D194+D195</f>
        <v>14211801</v>
      </c>
      <c r="E193" s="113">
        <f t="shared" ref="E193:F193" si="9">E194+E195</f>
        <v>14749473</v>
      </c>
      <c r="F193" s="39">
        <f t="shared" si="9"/>
        <v>14749473</v>
      </c>
      <c r="G193" s="118"/>
    </row>
    <row r="194" spans="1:7" ht="45">
      <c r="A194" s="38"/>
      <c r="B194" s="85" t="s">
        <v>111</v>
      </c>
      <c r="C194" s="24" t="s">
        <v>112</v>
      </c>
      <c r="D194" s="40">
        <v>9401686</v>
      </c>
      <c r="E194" s="114">
        <v>9939358</v>
      </c>
      <c r="F194" s="40">
        <v>9939358</v>
      </c>
      <c r="G194" s="70"/>
    </row>
    <row r="195" spans="1:7" ht="30">
      <c r="A195" s="38"/>
      <c r="B195" s="85" t="s">
        <v>113</v>
      </c>
      <c r="C195" s="24" t="s">
        <v>114</v>
      </c>
      <c r="D195" s="40">
        <v>4810115</v>
      </c>
      <c r="E195" s="40">
        <v>4810115</v>
      </c>
      <c r="F195" s="40">
        <v>4810115</v>
      </c>
      <c r="G195" s="70"/>
    </row>
    <row r="196" spans="1:7" ht="29.25">
      <c r="A196" s="37" t="s">
        <v>49</v>
      </c>
      <c r="B196" s="37"/>
      <c r="C196" s="26" t="s">
        <v>50</v>
      </c>
      <c r="D196" s="39">
        <f>D197+D198+D199+D200+D201</f>
        <v>390800</v>
      </c>
      <c r="E196" s="113">
        <f t="shared" ref="E196:F196" si="10">E197+E198+E199+E200+E201</f>
        <v>863679</v>
      </c>
      <c r="F196" s="39">
        <f t="shared" si="10"/>
        <v>732243.74</v>
      </c>
      <c r="G196" s="118"/>
    </row>
    <row r="197" spans="1:7">
      <c r="A197" s="37"/>
      <c r="B197" s="85" t="s">
        <v>115</v>
      </c>
      <c r="C197" s="24" t="s">
        <v>116</v>
      </c>
      <c r="D197" s="40">
        <v>3200</v>
      </c>
      <c r="E197" s="114">
        <v>116104</v>
      </c>
      <c r="F197" s="40">
        <v>17780.27</v>
      </c>
      <c r="G197" s="70"/>
    </row>
    <row r="198" spans="1:7" ht="45">
      <c r="A198" s="37"/>
      <c r="B198" s="85" t="s">
        <v>117</v>
      </c>
      <c r="C198" s="24" t="s">
        <v>118</v>
      </c>
      <c r="D198" s="40">
        <v>0</v>
      </c>
      <c r="E198" s="114">
        <v>143748</v>
      </c>
      <c r="F198" s="40">
        <v>137663.43</v>
      </c>
      <c r="G198" s="70"/>
    </row>
    <row r="199" spans="1:7">
      <c r="A199" s="37"/>
      <c r="B199" s="85" t="s">
        <v>119</v>
      </c>
      <c r="C199" s="24" t="s">
        <v>120</v>
      </c>
      <c r="D199" s="40">
        <v>10000</v>
      </c>
      <c r="E199" s="114">
        <v>226227</v>
      </c>
      <c r="F199" s="40">
        <v>216836.04</v>
      </c>
      <c r="G199" s="70"/>
    </row>
    <row r="200" spans="1:7">
      <c r="A200" s="37"/>
      <c r="B200" s="85" t="s">
        <v>121</v>
      </c>
      <c r="C200" s="24" t="s">
        <v>122</v>
      </c>
      <c r="D200" s="40">
        <v>600</v>
      </c>
      <c r="E200" s="114">
        <v>600</v>
      </c>
      <c r="F200" s="40">
        <v>547.29999999999995</v>
      </c>
      <c r="G200" s="70"/>
    </row>
    <row r="201" spans="1:7" ht="30">
      <c r="A201" s="37"/>
      <c r="B201" s="85" t="s">
        <v>123</v>
      </c>
      <c r="C201" s="24" t="s">
        <v>124</v>
      </c>
      <c r="D201" s="40">
        <v>377000</v>
      </c>
      <c r="E201" s="114">
        <v>377000</v>
      </c>
      <c r="F201" s="40">
        <v>359416.7</v>
      </c>
      <c r="G201" s="70"/>
    </row>
    <row r="202" spans="1:7">
      <c r="A202" s="22" t="s">
        <v>51</v>
      </c>
      <c r="B202" s="87"/>
      <c r="C202" s="25" t="s">
        <v>52</v>
      </c>
      <c r="D202" s="27">
        <f>D203</f>
        <v>500</v>
      </c>
      <c r="E202" s="111">
        <f t="shared" ref="E202:F202" si="11">E203</f>
        <v>950</v>
      </c>
      <c r="F202" s="27">
        <f t="shared" si="11"/>
        <v>950</v>
      </c>
      <c r="G202" s="70"/>
    </row>
    <row r="203" spans="1:7">
      <c r="A203" s="22"/>
      <c r="B203" s="88" t="s">
        <v>125</v>
      </c>
      <c r="C203" s="15" t="s">
        <v>77</v>
      </c>
      <c r="D203" s="14">
        <v>500</v>
      </c>
      <c r="E203" s="110">
        <v>950</v>
      </c>
      <c r="F203" s="14">
        <v>950</v>
      </c>
      <c r="G203" s="70"/>
    </row>
    <row r="204" spans="1:7">
      <c r="A204" s="22" t="s">
        <v>53</v>
      </c>
      <c r="B204" s="87"/>
      <c r="C204" s="25" t="s">
        <v>54</v>
      </c>
      <c r="D204" s="27">
        <f>D205+D206+D207+D208+D209+D210+D211+D212+D213+D214+D215</f>
        <v>5650050</v>
      </c>
      <c r="E204" s="111">
        <f t="shared" ref="E204:F204" si="12">E205+E206+E207+E208+E209+E210+E211+E212+E213+E214+E215</f>
        <v>6820205</v>
      </c>
      <c r="F204" s="27">
        <f t="shared" si="12"/>
        <v>6624715.8199999994</v>
      </c>
      <c r="G204" s="118"/>
    </row>
    <row r="205" spans="1:7" ht="30">
      <c r="A205" s="22"/>
      <c r="B205" s="88" t="s">
        <v>126</v>
      </c>
      <c r="C205" s="24" t="s">
        <v>127</v>
      </c>
      <c r="D205" s="14">
        <v>0</v>
      </c>
      <c r="E205" s="110">
        <v>0</v>
      </c>
      <c r="F205" s="14">
        <v>1500</v>
      </c>
      <c r="G205" s="70"/>
    </row>
    <row r="206" spans="1:7">
      <c r="A206" s="22"/>
      <c r="B206" s="88" t="s">
        <v>128</v>
      </c>
      <c r="C206" s="24" t="s">
        <v>129</v>
      </c>
      <c r="D206" s="14">
        <v>252050</v>
      </c>
      <c r="E206" s="110">
        <v>263050</v>
      </c>
      <c r="F206" s="14">
        <v>258198.49</v>
      </c>
      <c r="G206" s="70"/>
    </row>
    <row r="207" spans="1:7">
      <c r="A207" s="25"/>
      <c r="B207" s="88">
        <v>85206</v>
      </c>
      <c r="C207" s="24" t="s">
        <v>130</v>
      </c>
      <c r="D207" s="14">
        <v>0</v>
      </c>
      <c r="E207" s="110">
        <v>33799</v>
      </c>
      <c r="F207" s="14">
        <v>33799</v>
      </c>
      <c r="G207" s="70"/>
    </row>
    <row r="208" spans="1:7" ht="90">
      <c r="A208" s="25"/>
      <c r="B208" s="88" t="s">
        <v>131</v>
      </c>
      <c r="C208" s="24" t="s">
        <v>133</v>
      </c>
      <c r="D208" s="14">
        <v>4238000</v>
      </c>
      <c r="E208" s="110">
        <v>4789100</v>
      </c>
      <c r="F208" s="14">
        <v>4649477.96</v>
      </c>
      <c r="G208" s="70"/>
    </row>
    <row r="209" spans="1:7" ht="120">
      <c r="A209" s="25"/>
      <c r="B209" s="88" t="s">
        <v>132</v>
      </c>
      <c r="C209" s="24" t="s">
        <v>134</v>
      </c>
      <c r="D209" s="14">
        <v>56900</v>
      </c>
      <c r="E209" s="110">
        <v>60300</v>
      </c>
      <c r="F209" s="14">
        <v>55793.45</v>
      </c>
      <c r="G209" s="70"/>
    </row>
    <row r="210" spans="1:7" ht="60">
      <c r="A210" s="25"/>
      <c r="B210" s="88" t="s">
        <v>135</v>
      </c>
      <c r="C210" s="24" t="s">
        <v>136</v>
      </c>
      <c r="D210" s="14">
        <v>297000</v>
      </c>
      <c r="E210" s="110">
        <v>447500</v>
      </c>
      <c r="F210" s="14">
        <v>432275.34</v>
      </c>
      <c r="G210" s="70"/>
    </row>
    <row r="211" spans="1:7">
      <c r="A211" s="25"/>
      <c r="B211" s="88" t="s">
        <v>137</v>
      </c>
      <c r="C211" s="24" t="s">
        <v>138</v>
      </c>
      <c r="D211" s="14">
        <v>0</v>
      </c>
      <c r="E211" s="110">
        <v>3596</v>
      </c>
      <c r="F211" s="14">
        <v>579.88</v>
      </c>
      <c r="G211" s="70"/>
    </row>
    <row r="212" spans="1:7">
      <c r="A212" s="25"/>
      <c r="B212" s="88" t="s">
        <v>139</v>
      </c>
      <c r="C212" s="24" t="s">
        <v>140</v>
      </c>
      <c r="D212" s="14">
        <v>246200</v>
      </c>
      <c r="E212" s="110">
        <v>378200</v>
      </c>
      <c r="F212" s="14">
        <v>369571.68</v>
      </c>
      <c r="G212" s="70"/>
    </row>
    <row r="213" spans="1:7" ht="30">
      <c r="A213" s="25"/>
      <c r="B213" s="88" t="s">
        <v>141</v>
      </c>
      <c r="C213" s="24" t="s">
        <v>142</v>
      </c>
      <c r="D213" s="14">
        <v>135300</v>
      </c>
      <c r="E213" s="110">
        <v>135300</v>
      </c>
      <c r="F213" s="14">
        <v>139328.67000000001</v>
      </c>
      <c r="G213" s="70"/>
    </row>
    <row r="214" spans="1:7" ht="45">
      <c r="A214" s="25"/>
      <c r="B214" s="88" t="s">
        <v>143</v>
      </c>
      <c r="C214" s="24" t="s">
        <v>144</v>
      </c>
      <c r="D214" s="14">
        <v>90200</v>
      </c>
      <c r="E214" s="110">
        <v>119110</v>
      </c>
      <c r="F214" s="14">
        <v>115262.26</v>
      </c>
      <c r="G214" s="70"/>
    </row>
    <row r="215" spans="1:7">
      <c r="A215" s="25"/>
      <c r="B215" s="88" t="s">
        <v>145</v>
      </c>
      <c r="C215" s="24" t="s">
        <v>77</v>
      </c>
      <c r="D215" s="14">
        <v>334400</v>
      </c>
      <c r="E215" s="110">
        <v>590250</v>
      </c>
      <c r="F215" s="14">
        <v>568929.09</v>
      </c>
      <c r="G215" s="70"/>
    </row>
    <row r="216" spans="1:7" ht="43.5">
      <c r="A216" s="25">
        <v>853</v>
      </c>
      <c r="B216" s="87"/>
      <c r="C216" s="26" t="s">
        <v>146</v>
      </c>
      <c r="D216" s="39">
        <f>D217</f>
        <v>280358</v>
      </c>
      <c r="E216" s="113">
        <f t="shared" ref="E216:F216" si="13">E217</f>
        <v>280358</v>
      </c>
      <c r="F216" s="39">
        <f t="shared" si="13"/>
        <v>216442.15</v>
      </c>
      <c r="G216" s="118"/>
    </row>
    <row r="217" spans="1:7">
      <c r="A217" s="71"/>
      <c r="B217" s="89" t="s">
        <v>145</v>
      </c>
      <c r="C217" s="72" t="s">
        <v>77</v>
      </c>
      <c r="D217" s="11">
        <v>280358</v>
      </c>
      <c r="E217" s="115">
        <v>280358</v>
      </c>
      <c r="F217" s="14">
        <v>216442.15</v>
      </c>
      <c r="G217" s="70"/>
    </row>
    <row r="218" spans="1:7" ht="29.25">
      <c r="A218" s="73">
        <v>854</v>
      </c>
      <c r="B218" s="90"/>
      <c r="C218" s="66" t="s">
        <v>56</v>
      </c>
      <c r="D218" s="74">
        <f>D219</f>
        <v>0</v>
      </c>
      <c r="E218" s="116">
        <f t="shared" ref="E218:F218" si="14">E219</f>
        <v>293955</v>
      </c>
      <c r="F218" s="27">
        <f t="shared" si="14"/>
        <v>290734.71000000002</v>
      </c>
      <c r="G218" s="118"/>
    </row>
    <row r="219" spans="1:7" ht="30">
      <c r="A219" s="25"/>
      <c r="B219" s="88" t="s">
        <v>147</v>
      </c>
      <c r="C219" s="24" t="s">
        <v>148</v>
      </c>
      <c r="D219" s="14">
        <v>0</v>
      </c>
      <c r="E219" s="110">
        <v>293955</v>
      </c>
      <c r="F219" s="14">
        <v>290734.71000000002</v>
      </c>
      <c r="G219" s="70"/>
    </row>
    <row r="220" spans="1:7" ht="43.5">
      <c r="A220" s="25">
        <v>900</v>
      </c>
      <c r="B220" s="87"/>
      <c r="C220" s="26" t="s">
        <v>58</v>
      </c>
      <c r="D220" s="27">
        <f>D221+D222</f>
        <v>23057</v>
      </c>
      <c r="E220" s="111">
        <f t="shared" ref="E220:F220" si="15">E221+E222</f>
        <v>40457</v>
      </c>
      <c r="F220" s="27">
        <f t="shared" si="15"/>
        <v>47608.33</v>
      </c>
      <c r="G220" s="118"/>
    </row>
    <row r="221" spans="1:7" ht="90">
      <c r="A221" s="25"/>
      <c r="B221" s="88" t="s">
        <v>149</v>
      </c>
      <c r="C221" s="24" t="s">
        <v>150</v>
      </c>
      <c r="D221" s="14">
        <v>21057</v>
      </c>
      <c r="E221" s="110">
        <v>38457</v>
      </c>
      <c r="F221" s="14">
        <v>44803.79</v>
      </c>
      <c r="G221" s="70"/>
    </row>
    <row r="222" spans="1:7" ht="75">
      <c r="A222" s="25"/>
      <c r="B222" s="88" t="s">
        <v>151</v>
      </c>
      <c r="C222" s="24" t="s">
        <v>152</v>
      </c>
      <c r="D222" s="14">
        <v>2000</v>
      </c>
      <c r="E222" s="110">
        <v>2000</v>
      </c>
      <c r="F222" s="14">
        <v>2804.54</v>
      </c>
      <c r="G222" s="70"/>
    </row>
    <row r="223" spans="1:7" ht="43.5">
      <c r="A223" s="25">
        <v>921</v>
      </c>
      <c r="B223" s="87"/>
      <c r="C223" s="26" t="s">
        <v>60</v>
      </c>
      <c r="D223" s="27">
        <f>D224</f>
        <v>108848</v>
      </c>
      <c r="E223" s="111">
        <f t="shared" ref="E223:F223" si="16">E224</f>
        <v>108848</v>
      </c>
      <c r="F223" s="27">
        <f t="shared" si="16"/>
        <v>108848</v>
      </c>
      <c r="G223" s="118"/>
    </row>
    <row r="224" spans="1:7" ht="31.5" customHeight="1">
      <c r="A224" s="25"/>
      <c r="B224" s="88" t="s">
        <v>153</v>
      </c>
      <c r="C224" s="24" t="s">
        <v>154</v>
      </c>
      <c r="D224" s="14">
        <v>108848</v>
      </c>
      <c r="E224" s="110">
        <v>108848</v>
      </c>
      <c r="F224" s="14">
        <v>108848</v>
      </c>
      <c r="G224" s="70"/>
    </row>
    <row r="225" spans="1:7" ht="29.25">
      <c r="A225" s="25">
        <v>926</v>
      </c>
      <c r="B225" s="87"/>
      <c r="C225" s="26" t="s">
        <v>62</v>
      </c>
      <c r="D225" s="27">
        <f>D226+D227</f>
        <v>184331</v>
      </c>
      <c r="E225" s="111">
        <f t="shared" ref="E225:F225" si="17">E226+E227</f>
        <v>196878</v>
      </c>
      <c r="F225" s="27">
        <f t="shared" si="17"/>
        <v>296878</v>
      </c>
      <c r="G225" s="118"/>
    </row>
    <row r="226" spans="1:7" ht="45">
      <c r="A226" s="25"/>
      <c r="B226" s="88" t="s">
        <v>155</v>
      </c>
      <c r="C226" s="24" t="s">
        <v>156</v>
      </c>
      <c r="D226" s="14">
        <v>184331</v>
      </c>
      <c r="E226" s="110">
        <v>196878</v>
      </c>
      <c r="F226" s="14">
        <v>196878</v>
      </c>
      <c r="G226" s="70"/>
    </row>
    <row r="227" spans="1:7">
      <c r="A227" s="25"/>
      <c r="B227" s="88" t="s">
        <v>157</v>
      </c>
      <c r="C227" s="24" t="s">
        <v>77</v>
      </c>
      <c r="D227" s="14">
        <v>0</v>
      </c>
      <c r="E227" s="110">
        <v>0</v>
      </c>
      <c r="F227" s="14">
        <v>100000</v>
      </c>
      <c r="G227" s="70"/>
    </row>
    <row r="228" spans="1:7">
      <c r="A228" s="15"/>
      <c r="B228" s="88"/>
      <c r="C228" s="26" t="s">
        <v>158</v>
      </c>
      <c r="D228" s="27">
        <f>D163+D167+D169+D171+D173+D179+D185+D187+D193+D196+D202+D204+D216+D218+D220+D223+D225</f>
        <v>30638863</v>
      </c>
      <c r="E228" s="111">
        <f>E163+E167+E169+E171+E173+E179+E185+E187+E193+E196+E202+E204+E216+E218+E220+E223+E225</f>
        <v>34659124</v>
      </c>
      <c r="F228" s="27">
        <f>F163+F167+F169+F171+F173+F179+F185+F187+F193+F196+F202+F204+F216+F218+F220+F223+F225</f>
        <v>33966697.560000002</v>
      </c>
      <c r="G228" s="118"/>
    </row>
    <row r="229" spans="1:7">
      <c r="A229" s="2"/>
      <c r="B229" s="17"/>
      <c r="C229" s="16"/>
      <c r="D229" s="9"/>
      <c r="E229" s="9"/>
      <c r="F229" s="9"/>
      <c r="G229" s="28"/>
    </row>
    <row r="230" spans="1:7" s="84" customFormat="1">
      <c r="A230" s="2"/>
      <c r="B230" s="17"/>
      <c r="C230" s="16"/>
      <c r="D230" s="9"/>
      <c r="E230" s="9"/>
      <c r="F230" s="9"/>
      <c r="G230" s="28"/>
    </row>
    <row r="231" spans="1:7" s="84" customFormat="1">
      <c r="A231" s="2"/>
      <c r="B231" s="17"/>
      <c r="C231" s="16"/>
      <c r="D231" s="9"/>
      <c r="E231" s="9"/>
      <c r="F231" s="9"/>
      <c r="G231" s="28"/>
    </row>
    <row r="232" spans="1:7" s="84" customFormat="1">
      <c r="A232" s="2"/>
      <c r="B232" s="17"/>
      <c r="C232" s="16"/>
      <c r="D232" s="9"/>
      <c r="E232" s="9"/>
      <c r="F232" s="9"/>
      <c r="G232" s="28"/>
    </row>
    <row r="233" spans="1:7" s="84" customFormat="1">
      <c r="A233" s="2"/>
      <c r="B233" s="17"/>
      <c r="C233" s="16"/>
      <c r="D233" s="9"/>
      <c r="E233" s="9"/>
      <c r="F233" s="9"/>
      <c r="G233" s="28"/>
    </row>
    <row r="234" spans="1:7" s="84" customFormat="1">
      <c r="A234" s="2"/>
      <c r="B234" s="17"/>
      <c r="C234" s="16"/>
      <c r="D234" s="9"/>
      <c r="E234" s="9"/>
      <c r="F234" s="9"/>
      <c r="G234" s="28"/>
    </row>
    <row r="235" spans="1:7" s="84" customFormat="1">
      <c r="A235" s="2"/>
      <c r="B235" s="17"/>
      <c r="C235" s="16"/>
      <c r="D235" s="9"/>
      <c r="E235" s="9"/>
      <c r="F235" s="9"/>
      <c r="G235" s="28"/>
    </row>
    <row r="236" spans="1:7" s="84" customFormat="1">
      <c r="A236" s="2"/>
      <c r="B236" s="17"/>
      <c r="C236" s="16"/>
      <c r="D236" s="9"/>
      <c r="E236" s="9"/>
      <c r="F236" s="9"/>
      <c r="G236" s="28"/>
    </row>
    <row r="237" spans="1:7" s="84" customFormat="1">
      <c r="A237" s="2"/>
      <c r="B237" s="17"/>
      <c r="C237" s="16"/>
      <c r="D237" s="9"/>
      <c r="E237" s="9"/>
      <c r="F237" s="9"/>
      <c r="G237" s="28"/>
    </row>
    <row r="238" spans="1:7">
      <c r="A238" s="2"/>
      <c r="B238" s="17"/>
      <c r="C238" s="16"/>
      <c r="D238" s="9"/>
      <c r="E238" s="9"/>
      <c r="F238" s="9"/>
      <c r="G238" s="28"/>
    </row>
    <row r="239" spans="1:7" s="84" customFormat="1">
      <c r="A239" s="2"/>
      <c r="B239" s="17"/>
      <c r="C239" s="16"/>
      <c r="D239" s="9"/>
      <c r="E239" s="9"/>
      <c r="F239" s="9"/>
      <c r="G239" s="28"/>
    </row>
    <row r="240" spans="1:7" s="84" customFormat="1">
      <c r="A240" s="2"/>
      <c r="B240" s="17"/>
      <c r="C240" s="16"/>
      <c r="D240" s="9"/>
      <c r="E240" s="9"/>
      <c r="F240" s="9"/>
      <c r="G240" s="28"/>
    </row>
    <row r="241" spans="1:7" s="84" customFormat="1">
      <c r="A241" s="2"/>
      <c r="B241" s="17"/>
      <c r="C241" s="16"/>
      <c r="D241" s="9"/>
      <c r="E241" s="9"/>
      <c r="F241" s="9"/>
      <c r="G241" s="28"/>
    </row>
    <row r="242" spans="1:7" s="84" customFormat="1">
      <c r="A242" s="2"/>
      <c r="B242" s="17"/>
      <c r="C242" s="16"/>
      <c r="D242" s="9"/>
      <c r="E242" s="9"/>
      <c r="F242" s="9"/>
      <c r="G242" s="28"/>
    </row>
    <row r="243" spans="1:7" s="84" customFormat="1">
      <c r="A243" s="2"/>
      <c r="B243" s="17"/>
      <c r="C243" s="16"/>
      <c r="D243" s="9"/>
      <c r="E243" s="9"/>
      <c r="F243" s="9"/>
      <c r="G243" s="28"/>
    </row>
    <row r="244" spans="1:7" s="84" customFormat="1">
      <c r="A244" s="2"/>
      <c r="B244" s="17"/>
      <c r="C244" s="16"/>
      <c r="D244" s="9"/>
      <c r="E244" s="9"/>
      <c r="F244" s="9"/>
      <c r="G244" s="28"/>
    </row>
    <row r="245" spans="1:7" s="84" customFormat="1">
      <c r="A245" s="2"/>
      <c r="B245" s="17"/>
      <c r="C245" s="16"/>
      <c r="D245" s="9"/>
      <c r="E245" s="9"/>
      <c r="F245" s="9"/>
      <c r="G245" s="28"/>
    </row>
    <row r="246" spans="1:7" s="84" customFormat="1">
      <c r="A246" s="2"/>
      <c r="B246" s="17"/>
      <c r="C246" s="16"/>
      <c r="D246" s="9"/>
      <c r="E246" s="9"/>
      <c r="F246" s="9"/>
      <c r="G246" s="28"/>
    </row>
    <row r="247" spans="1:7" s="84" customFormat="1">
      <c r="A247" s="2"/>
      <c r="B247" s="17"/>
      <c r="C247" s="16"/>
      <c r="D247" s="9"/>
      <c r="E247" s="9"/>
      <c r="F247" s="9"/>
      <c r="G247" s="28"/>
    </row>
    <row r="248" spans="1:7" s="84" customFormat="1">
      <c r="A248" s="2"/>
      <c r="B248" s="17"/>
      <c r="C248" s="16"/>
      <c r="D248" s="9"/>
      <c r="E248" s="9"/>
      <c r="F248" s="9"/>
      <c r="G248" s="28"/>
    </row>
    <row r="249" spans="1:7" s="84" customFormat="1">
      <c r="A249" s="2"/>
      <c r="B249" s="17"/>
      <c r="C249" s="16"/>
      <c r="D249" s="9"/>
      <c r="E249" s="9"/>
      <c r="F249" s="9"/>
      <c r="G249" s="28"/>
    </row>
    <row r="250" spans="1:7" s="84" customFormat="1">
      <c r="A250" s="2"/>
      <c r="B250" s="17"/>
      <c r="C250" s="16"/>
      <c r="D250" s="9"/>
      <c r="E250" s="9"/>
      <c r="F250" s="9"/>
      <c r="G250" s="28"/>
    </row>
    <row r="251" spans="1:7" s="84" customFormat="1">
      <c r="A251" s="2"/>
      <c r="B251" s="17"/>
      <c r="C251" s="16"/>
      <c r="D251" s="9"/>
      <c r="E251" s="9"/>
      <c r="F251" s="9"/>
      <c r="G251" s="28"/>
    </row>
    <row r="252" spans="1:7" ht="18.75">
      <c r="A252" s="4"/>
      <c r="B252" s="221" t="s">
        <v>165</v>
      </c>
      <c r="C252" s="222"/>
      <c r="D252" s="222"/>
      <c r="E252" s="222"/>
      <c r="F252" s="222"/>
      <c r="G252" s="30"/>
    </row>
    <row r="253" spans="1:7" ht="18.75">
      <c r="A253" s="4"/>
      <c r="B253" s="221" t="s">
        <v>166</v>
      </c>
      <c r="C253" s="222"/>
      <c r="D253" s="222"/>
      <c r="E253" s="222"/>
      <c r="F253" s="222"/>
      <c r="G253" s="30"/>
    </row>
    <row r="254" spans="1:7">
      <c r="A254" s="4"/>
      <c r="B254" s="17"/>
      <c r="C254" s="16"/>
      <c r="D254" s="9"/>
      <c r="E254" s="9"/>
      <c r="F254" s="9"/>
      <c r="G254" s="30"/>
    </row>
    <row r="255" spans="1:7">
      <c r="A255" s="4"/>
      <c r="B255" s="17"/>
      <c r="C255" s="16"/>
      <c r="D255" s="9"/>
      <c r="E255" s="9"/>
      <c r="F255" s="9"/>
      <c r="G255" s="30"/>
    </row>
    <row r="256" spans="1:7" ht="29.25">
      <c r="A256" s="36" t="s">
        <v>28</v>
      </c>
      <c r="B256" s="43" t="s">
        <v>67</v>
      </c>
      <c r="C256" s="36" t="s">
        <v>29</v>
      </c>
      <c r="D256" s="44" t="s">
        <v>69</v>
      </c>
      <c r="E256" s="44" t="s">
        <v>70</v>
      </c>
      <c r="F256" s="44" t="s">
        <v>161</v>
      </c>
      <c r="G256" s="41"/>
    </row>
    <row r="257" spans="1:7">
      <c r="A257" s="10">
        <v>1</v>
      </c>
      <c r="B257" s="45" t="s">
        <v>162</v>
      </c>
      <c r="C257" s="46">
        <v>3</v>
      </c>
      <c r="D257" s="45">
        <v>4</v>
      </c>
      <c r="E257" s="45" t="s">
        <v>163</v>
      </c>
      <c r="F257" s="45" t="s">
        <v>164</v>
      </c>
      <c r="G257" s="30"/>
    </row>
    <row r="258" spans="1:7" ht="29.25">
      <c r="A258" s="22" t="s">
        <v>31</v>
      </c>
      <c r="B258" s="87"/>
      <c r="C258" s="26" t="s">
        <v>32</v>
      </c>
      <c r="D258" s="27">
        <f>D259</f>
        <v>0</v>
      </c>
      <c r="E258" s="27">
        <f t="shared" ref="E258:F258" si="18">E259</f>
        <v>926607</v>
      </c>
      <c r="F258" s="27">
        <f t="shared" si="18"/>
        <v>926606.36</v>
      </c>
      <c r="G258" s="30"/>
    </row>
    <row r="259" spans="1:7">
      <c r="A259" s="23"/>
      <c r="B259" s="88" t="s">
        <v>76</v>
      </c>
      <c r="C259" s="24" t="s">
        <v>77</v>
      </c>
      <c r="D259" s="14">
        <v>0</v>
      </c>
      <c r="E259" s="14">
        <v>926607</v>
      </c>
      <c r="F259" s="14">
        <v>926606.36</v>
      </c>
      <c r="G259" s="30"/>
    </row>
    <row r="260" spans="1:7" ht="29.25">
      <c r="A260" s="22" t="s">
        <v>39</v>
      </c>
      <c r="B260" s="87"/>
      <c r="C260" s="26" t="s">
        <v>40</v>
      </c>
      <c r="D260" s="27">
        <f>D261+D262</f>
        <v>73700</v>
      </c>
      <c r="E260" s="27">
        <f t="shared" ref="E260:F260" si="19">E261+E262</f>
        <v>73842</v>
      </c>
      <c r="F260" s="27">
        <f t="shared" si="19"/>
        <v>73841.08</v>
      </c>
      <c r="G260" s="30"/>
    </row>
    <row r="261" spans="1:7">
      <c r="A261" s="23"/>
      <c r="B261" s="88" t="s">
        <v>84</v>
      </c>
      <c r="C261" s="24" t="s">
        <v>85</v>
      </c>
      <c r="D261" s="14">
        <v>73700</v>
      </c>
      <c r="E261" s="14">
        <v>73700</v>
      </c>
      <c r="F261" s="14">
        <v>73700</v>
      </c>
      <c r="G261" s="30"/>
    </row>
    <row r="262" spans="1:7" ht="17.25" customHeight="1">
      <c r="A262" s="23"/>
      <c r="B262" s="88" t="s">
        <v>88</v>
      </c>
      <c r="C262" s="24" t="s">
        <v>89</v>
      </c>
      <c r="D262" s="14">
        <v>0</v>
      </c>
      <c r="E262" s="14">
        <v>142</v>
      </c>
      <c r="F262" s="14">
        <v>141.08000000000001</v>
      </c>
      <c r="G262" s="30"/>
    </row>
    <row r="263" spans="1:7" ht="69.75" customHeight="1">
      <c r="A263" s="22" t="s">
        <v>41</v>
      </c>
      <c r="B263" s="87"/>
      <c r="C263" s="26" t="s">
        <v>42</v>
      </c>
      <c r="D263" s="27">
        <f>D264+D265+D266</f>
        <v>1576</v>
      </c>
      <c r="E263" s="27">
        <f t="shared" ref="E263:F263" si="20">E264+E265+E266</f>
        <v>146932</v>
      </c>
      <c r="F263" s="27">
        <f t="shared" si="20"/>
        <v>114526</v>
      </c>
      <c r="G263" s="30"/>
    </row>
    <row r="264" spans="1:7" ht="60">
      <c r="A264" s="23"/>
      <c r="B264" s="88" t="s">
        <v>93</v>
      </c>
      <c r="C264" s="24" t="s">
        <v>167</v>
      </c>
      <c r="D264" s="14">
        <v>1576</v>
      </c>
      <c r="E264" s="14">
        <v>1576</v>
      </c>
      <c r="F264" s="14">
        <v>1576</v>
      </c>
      <c r="G264" s="30"/>
    </row>
    <row r="265" spans="1:7" ht="135">
      <c r="A265" s="23"/>
      <c r="B265" s="88" t="s">
        <v>95</v>
      </c>
      <c r="C265" s="24" t="s">
        <v>96</v>
      </c>
      <c r="D265" s="14">
        <v>0</v>
      </c>
      <c r="E265" s="14">
        <v>102892</v>
      </c>
      <c r="F265" s="14">
        <v>70486</v>
      </c>
      <c r="G265" s="30"/>
    </row>
    <row r="266" spans="1:7" s="35" customFormat="1" ht="45">
      <c r="A266" s="23"/>
      <c r="B266" s="88" t="s">
        <v>97</v>
      </c>
      <c r="C266" s="24" t="s">
        <v>98</v>
      </c>
      <c r="D266" s="14">
        <v>0</v>
      </c>
      <c r="E266" s="14">
        <v>42464</v>
      </c>
      <c r="F266" s="14">
        <v>42464</v>
      </c>
      <c r="G266" s="30"/>
    </row>
    <row r="267" spans="1:7" s="35" customFormat="1" ht="29.25">
      <c r="A267" s="22" t="s">
        <v>49</v>
      </c>
      <c r="B267" s="87"/>
      <c r="C267" s="26" t="s">
        <v>168</v>
      </c>
      <c r="D267" s="27">
        <f>D268</f>
        <v>0</v>
      </c>
      <c r="E267" s="27">
        <f t="shared" ref="E267:F267" si="21">E268</f>
        <v>12904</v>
      </c>
      <c r="F267" s="27">
        <f t="shared" si="21"/>
        <v>11964.18</v>
      </c>
      <c r="G267" s="30"/>
    </row>
    <row r="268" spans="1:7" s="35" customFormat="1">
      <c r="A268" s="23"/>
      <c r="B268" s="88" t="s">
        <v>115</v>
      </c>
      <c r="C268" s="24" t="s">
        <v>116</v>
      </c>
      <c r="D268" s="14">
        <v>0</v>
      </c>
      <c r="E268" s="14">
        <v>12904</v>
      </c>
      <c r="F268" s="14">
        <v>11964.18</v>
      </c>
      <c r="G268" s="30"/>
    </row>
    <row r="269" spans="1:7">
      <c r="A269" s="22" t="s">
        <v>51</v>
      </c>
      <c r="B269" s="87"/>
      <c r="C269" s="26" t="s">
        <v>52</v>
      </c>
      <c r="D269" s="27">
        <f>D270</f>
        <v>500</v>
      </c>
      <c r="E269" s="27">
        <f t="shared" ref="E269:F269" si="22">E270</f>
        <v>950</v>
      </c>
      <c r="F269" s="27">
        <f t="shared" si="22"/>
        <v>950</v>
      </c>
      <c r="G269" s="30"/>
    </row>
    <row r="270" spans="1:7">
      <c r="A270" s="23"/>
      <c r="B270" s="88" t="s">
        <v>125</v>
      </c>
      <c r="C270" s="24" t="s">
        <v>77</v>
      </c>
      <c r="D270" s="14">
        <v>500</v>
      </c>
      <c r="E270" s="14">
        <v>950</v>
      </c>
      <c r="F270" s="14">
        <v>950</v>
      </c>
      <c r="G270" s="30"/>
    </row>
    <row r="271" spans="1:7" s="84" customFormat="1">
      <c r="A271" s="23"/>
      <c r="B271" s="88"/>
      <c r="C271" s="24"/>
      <c r="D271" s="14"/>
      <c r="E271" s="14"/>
      <c r="F271" s="14"/>
      <c r="G271" s="30"/>
    </row>
    <row r="272" spans="1:7">
      <c r="A272" s="22" t="s">
        <v>53</v>
      </c>
      <c r="B272" s="87"/>
      <c r="C272" s="26" t="s">
        <v>54</v>
      </c>
      <c r="D272" s="27">
        <f>D273+D274+D277+D278+D279+D280</f>
        <v>4565600</v>
      </c>
      <c r="E272" s="27">
        <f t="shared" ref="E272:F272" si="23">E273+E274+E277+E278+E279+E280</f>
        <v>5285356</v>
      </c>
      <c r="F272" s="27">
        <f t="shared" si="23"/>
        <v>5118418.47</v>
      </c>
      <c r="G272" s="30"/>
    </row>
    <row r="273" spans="1:6">
      <c r="A273" s="23"/>
      <c r="B273" s="88" t="s">
        <v>128</v>
      </c>
      <c r="C273" s="24" t="s">
        <v>129</v>
      </c>
      <c r="D273" s="14">
        <v>252000</v>
      </c>
      <c r="E273" s="14">
        <v>263000</v>
      </c>
      <c r="F273" s="14">
        <v>258143</v>
      </c>
    </row>
    <row r="274" spans="1:6" ht="90">
      <c r="A274" s="23"/>
      <c r="B274" s="88" t="s">
        <v>131</v>
      </c>
      <c r="C274" s="24" t="s">
        <v>133</v>
      </c>
      <c r="D274" s="14">
        <v>4213000</v>
      </c>
      <c r="E274" s="14">
        <v>4764100</v>
      </c>
      <c r="F274" s="14">
        <v>4613042.7</v>
      </c>
    </row>
    <row r="275" spans="1:6" s="84" customFormat="1">
      <c r="A275" s="47"/>
      <c r="B275" s="133"/>
      <c r="C275" s="48"/>
      <c r="D275" s="49"/>
      <c r="E275" s="49"/>
      <c r="F275" s="49"/>
    </row>
    <row r="276" spans="1:6" s="84" customFormat="1">
      <c r="A276" s="47"/>
      <c r="B276" s="133"/>
      <c r="C276" s="48"/>
      <c r="D276" s="49"/>
      <c r="E276" s="49"/>
      <c r="F276" s="49"/>
    </row>
    <row r="277" spans="1:6" ht="120">
      <c r="A277" s="23"/>
      <c r="B277" s="88" t="s">
        <v>132</v>
      </c>
      <c r="C277" s="24" t="s">
        <v>134</v>
      </c>
      <c r="D277" s="14">
        <v>30600</v>
      </c>
      <c r="E277" s="14">
        <v>30200</v>
      </c>
      <c r="F277" s="14">
        <v>26281.8</v>
      </c>
    </row>
    <row r="278" spans="1:6">
      <c r="A278" s="130"/>
      <c r="B278" s="131" t="s">
        <v>137</v>
      </c>
      <c r="C278" s="132" t="s">
        <v>138</v>
      </c>
      <c r="D278" s="13">
        <v>0</v>
      </c>
      <c r="E278" s="13">
        <v>3596</v>
      </c>
      <c r="F278" s="13">
        <v>579.88</v>
      </c>
    </row>
    <row r="279" spans="1:6" ht="45">
      <c r="A279" s="23"/>
      <c r="B279" s="88" t="s">
        <v>143</v>
      </c>
      <c r="C279" s="24" t="s">
        <v>144</v>
      </c>
      <c r="D279" s="14">
        <v>70000</v>
      </c>
      <c r="E279" s="14">
        <v>98910</v>
      </c>
      <c r="F279" s="14">
        <v>98910</v>
      </c>
    </row>
    <row r="280" spans="1:6">
      <c r="A280" s="23"/>
      <c r="B280" s="88" t="s">
        <v>145</v>
      </c>
      <c r="C280" s="24" t="s">
        <v>77</v>
      </c>
      <c r="D280" s="14">
        <v>0</v>
      </c>
      <c r="E280" s="14">
        <v>125550</v>
      </c>
      <c r="F280" s="14">
        <v>121461.09</v>
      </c>
    </row>
    <row r="281" spans="1:6">
      <c r="A281" s="25"/>
      <c r="B281" s="87"/>
      <c r="C281" s="26" t="s">
        <v>63</v>
      </c>
      <c r="D281" s="27">
        <f>D258+D260+D263+D267+D269+D272</f>
        <v>4641376</v>
      </c>
      <c r="E281" s="27">
        <f>E258+E260+E263+E267+E269+E272</f>
        <v>6446591</v>
      </c>
      <c r="F281" s="27">
        <f>F258+F260+F263+F267+F269+F272</f>
        <v>6246306.0899999999</v>
      </c>
    </row>
    <row r="282" spans="1:6">
      <c r="A282" s="50"/>
      <c r="B282" s="47"/>
      <c r="C282" s="48"/>
      <c r="D282" s="49"/>
      <c r="E282" s="49"/>
      <c r="F282" s="49"/>
    </row>
    <row r="283" spans="1:6" ht="0.75" customHeight="1">
      <c r="A283" s="50"/>
      <c r="B283" s="47"/>
      <c r="C283" s="48"/>
      <c r="D283" s="49"/>
      <c r="E283" s="49"/>
      <c r="F283" s="49"/>
    </row>
    <row r="284" spans="1:6" hidden="1"/>
    <row r="285" spans="1:6" hidden="1">
      <c r="A285" s="50"/>
      <c r="B285" s="47"/>
      <c r="C285" s="48"/>
      <c r="D285" s="49"/>
      <c r="E285" s="49"/>
      <c r="F285" s="49"/>
    </row>
    <row r="286" spans="1:6" hidden="1">
      <c r="A286" s="50"/>
      <c r="B286" s="47"/>
      <c r="C286" s="48"/>
      <c r="D286" s="49"/>
      <c r="E286" s="49"/>
      <c r="F286" s="49"/>
    </row>
    <row r="287" spans="1:6" hidden="1">
      <c r="A287" s="4"/>
      <c r="B287" s="4"/>
      <c r="C287" s="16"/>
      <c r="D287" s="9"/>
      <c r="E287" s="9"/>
      <c r="F287" s="9"/>
    </row>
    <row r="288" spans="1:6" hidden="1">
      <c r="A288" s="4"/>
      <c r="B288" s="4"/>
      <c r="C288" s="16"/>
      <c r="D288" s="9"/>
      <c r="E288" s="9"/>
      <c r="F288" s="9"/>
    </row>
    <row r="289" spans="1:6" ht="162.75" customHeight="1">
      <c r="A289" s="216" t="s">
        <v>672</v>
      </c>
      <c r="B289" s="216"/>
      <c r="C289" s="216"/>
      <c r="D289" s="216"/>
      <c r="E289" s="216"/>
      <c r="F289" s="216"/>
    </row>
    <row r="290" spans="1:6">
      <c r="A290" s="4"/>
      <c r="B290" s="4"/>
      <c r="C290" s="4"/>
      <c r="D290" s="9"/>
      <c r="E290" s="9"/>
      <c r="F290" s="9"/>
    </row>
    <row r="291" spans="1:6">
      <c r="A291" s="4"/>
      <c r="B291" s="4"/>
      <c r="C291" s="4"/>
      <c r="D291" s="9"/>
      <c r="E291" s="9"/>
      <c r="F291" s="9"/>
    </row>
    <row r="292" spans="1:6">
      <c r="A292" s="4"/>
      <c r="B292" s="4"/>
      <c r="C292" s="4"/>
      <c r="D292" s="9"/>
      <c r="E292" s="9"/>
      <c r="F292" s="9"/>
    </row>
    <row r="293" spans="1:6">
      <c r="A293" s="4"/>
      <c r="B293" s="4"/>
      <c r="C293" s="4"/>
      <c r="D293" s="9"/>
      <c r="E293" s="9"/>
      <c r="F293" s="9"/>
    </row>
    <row r="294" spans="1:6">
      <c r="A294" s="4"/>
      <c r="B294" s="4"/>
      <c r="C294" s="4"/>
      <c r="D294" s="9"/>
      <c r="E294" s="9"/>
      <c r="F294" s="9"/>
    </row>
    <row r="295" spans="1:6">
      <c r="A295" s="4"/>
      <c r="B295" s="4"/>
      <c r="C295" s="4"/>
      <c r="D295" s="9"/>
      <c r="E295" s="9"/>
      <c r="F295" s="9"/>
    </row>
    <row r="296" spans="1:6">
      <c r="A296" s="4"/>
      <c r="B296" s="4"/>
      <c r="C296" s="4"/>
      <c r="D296" s="9"/>
      <c r="E296" s="9"/>
      <c r="F296" s="9"/>
    </row>
    <row r="297" spans="1:6">
      <c r="A297" s="4"/>
      <c r="B297" s="4"/>
      <c r="C297" s="4"/>
      <c r="D297" s="9"/>
      <c r="E297" s="9"/>
      <c r="F297" s="9"/>
    </row>
    <row r="298" spans="1:6">
      <c r="A298" s="4"/>
      <c r="B298" s="4"/>
      <c r="C298" s="4"/>
      <c r="D298" s="9"/>
      <c r="E298" s="9"/>
      <c r="F298" s="9"/>
    </row>
    <row r="299" spans="1:6">
      <c r="A299" s="4"/>
      <c r="B299" s="4"/>
      <c r="C299" s="4"/>
      <c r="D299" s="9"/>
      <c r="E299" s="9"/>
      <c r="F299" s="9"/>
    </row>
    <row r="300" spans="1:6">
      <c r="A300" s="4"/>
      <c r="B300" s="4"/>
      <c r="C300" s="4"/>
      <c r="D300" s="9"/>
      <c r="E300" s="9"/>
      <c r="F300" s="9"/>
    </row>
    <row r="301" spans="1:6">
      <c r="A301" s="4"/>
      <c r="B301" s="4"/>
      <c r="C301" s="4"/>
      <c r="D301" s="9"/>
      <c r="E301" s="9"/>
      <c r="F301" s="9"/>
    </row>
    <row r="302" spans="1:6">
      <c r="A302" s="4"/>
      <c r="B302" s="4"/>
      <c r="C302" s="4"/>
      <c r="D302" s="9"/>
      <c r="E302" s="9"/>
      <c r="F302" s="9"/>
    </row>
    <row r="303" spans="1:6" s="84" customFormat="1">
      <c r="A303" s="4"/>
      <c r="B303" s="4"/>
      <c r="C303" s="4"/>
      <c r="D303" s="9"/>
      <c r="E303" s="9"/>
      <c r="F303" s="9"/>
    </row>
    <row r="304" spans="1:6" s="84" customFormat="1">
      <c r="A304" s="4"/>
      <c r="B304" s="4"/>
      <c r="C304" s="4"/>
      <c r="D304" s="9"/>
      <c r="E304" s="9"/>
      <c r="F304" s="9"/>
    </row>
    <row r="305" spans="1:6" s="84" customFormat="1">
      <c r="A305" s="4"/>
      <c r="B305" s="4"/>
      <c r="C305" s="4"/>
      <c r="D305" s="9"/>
      <c r="E305" s="9"/>
      <c r="F305" s="9"/>
    </row>
    <row r="306" spans="1:6" s="84" customFormat="1">
      <c r="A306" s="4"/>
      <c r="B306" s="4"/>
      <c r="C306" s="4"/>
      <c r="D306" s="9"/>
      <c r="E306" s="9"/>
      <c r="F306" s="9"/>
    </row>
    <row r="307" spans="1:6">
      <c r="A307" s="4"/>
      <c r="B307" s="4"/>
      <c r="C307" s="4"/>
      <c r="D307" s="9"/>
      <c r="E307" s="9"/>
      <c r="F307" s="9"/>
    </row>
    <row r="308" spans="1:6">
      <c r="A308" s="4"/>
      <c r="B308" s="4"/>
      <c r="C308" s="4"/>
      <c r="D308" s="9"/>
      <c r="E308" s="9"/>
      <c r="F308" s="9"/>
    </row>
    <row r="309" spans="1:6" s="84" customFormat="1">
      <c r="A309" s="4"/>
      <c r="B309" s="4"/>
      <c r="C309" s="4"/>
      <c r="D309" s="9"/>
      <c r="E309" s="9"/>
      <c r="F309" s="9"/>
    </row>
    <row r="310" spans="1:6">
      <c r="A310" s="4"/>
      <c r="B310" s="4"/>
      <c r="C310" s="4"/>
      <c r="D310" s="9"/>
      <c r="E310" s="9"/>
      <c r="F310" s="9"/>
    </row>
    <row r="311" spans="1:6">
      <c r="A311" s="4"/>
      <c r="B311" s="4"/>
      <c r="C311" s="4"/>
      <c r="D311" s="4"/>
      <c r="E311" s="4"/>
      <c r="F311" s="4"/>
    </row>
    <row r="312" spans="1:6">
      <c r="A312" s="4"/>
      <c r="B312" s="4"/>
      <c r="C312" s="4"/>
      <c r="D312" s="4"/>
      <c r="E312" s="4"/>
      <c r="F312" s="4"/>
    </row>
    <row r="313" spans="1:6" ht="18.75">
      <c r="A313" s="210" t="s">
        <v>174</v>
      </c>
      <c r="B313" s="210"/>
      <c r="C313" s="210"/>
      <c r="D313" s="210"/>
      <c r="E313" s="210"/>
      <c r="F313" s="4"/>
    </row>
    <row r="314" spans="1:6" ht="40.5" customHeight="1">
      <c r="A314" s="217" t="s">
        <v>175</v>
      </c>
      <c r="B314" s="217"/>
      <c r="C314" s="217"/>
      <c r="D314" s="217"/>
      <c r="E314" s="217"/>
      <c r="F314" s="4"/>
    </row>
    <row r="315" spans="1:6">
      <c r="A315" s="4"/>
      <c r="B315" s="4"/>
      <c r="C315" s="4"/>
      <c r="D315" s="4"/>
      <c r="E315" s="4"/>
      <c r="F315" s="4"/>
    </row>
    <row r="316" spans="1:6" ht="29.25">
      <c r="A316" s="36" t="s">
        <v>28</v>
      </c>
      <c r="B316" s="36"/>
      <c r="C316" s="36" t="s">
        <v>29</v>
      </c>
      <c r="D316" s="36" t="s">
        <v>169</v>
      </c>
      <c r="E316" s="36" t="s">
        <v>170</v>
      </c>
      <c r="F316" s="16"/>
    </row>
    <row r="317" spans="1:6">
      <c r="A317" s="22" t="s">
        <v>31</v>
      </c>
      <c r="B317" s="15"/>
      <c r="C317" s="24" t="s">
        <v>32</v>
      </c>
      <c r="D317" s="14">
        <v>2812458.21</v>
      </c>
      <c r="E317" s="57">
        <f>D317/D332</f>
        <v>8.2257094592571078E-2</v>
      </c>
      <c r="F317" s="4"/>
    </row>
    <row r="318" spans="1:6">
      <c r="A318" s="22" t="s">
        <v>33</v>
      </c>
      <c r="B318" s="15"/>
      <c r="C318" s="24" t="s">
        <v>34</v>
      </c>
      <c r="D318" s="14">
        <v>1137912.44</v>
      </c>
      <c r="E318" s="57">
        <f>D318/D332</f>
        <v>3.3280982054180765E-2</v>
      </c>
      <c r="F318" s="4"/>
    </row>
    <row r="319" spans="1:6" ht="30">
      <c r="A319" s="22" t="s">
        <v>35</v>
      </c>
      <c r="B319" s="15"/>
      <c r="C319" s="24" t="s">
        <v>36</v>
      </c>
      <c r="D319" s="14">
        <v>352830.91</v>
      </c>
      <c r="E319" s="57">
        <f>D319/D332</f>
        <v>1.0319387301777163E-2</v>
      </c>
      <c r="F319" s="4"/>
    </row>
    <row r="320" spans="1:6">
      <c r="A320" s="22" t="s">
        <v>37</v>
      </c>
      <c r="B320" s="15"/>
      <c r="C320" s="24" t="s">
        <v>38</v>
      </c>
      <c r="D320" s="14">
        <v>32918.639999999999</v>
      </c>
      <c r="E320" s="57">
        <f>D320/D332</f>
        <v>9.6278468235046026E-4</v>
      </c>
      <c r="F320" s="4"/>
    </row>
    <row r="321" spans="1:6" ht="30">
      <c r="A321" s="22" t="s">
        <v>39</v>
      </c>
      <c r="B321" s="15"/>
      <c r="C321" s="24" t="s">
        <v>40</v>
      </c>
      <c r="D321" s="14">
        <v>3387243.91</v>
      </c>
      <c r="E321" s="57">
        <f>D321/D332</f>
        <v>9.906808276201208E-2</v>
      </c>
      <c r="F321" s="4"/>
    </row>
    <row r="322" spans="1:6" ht="75">
      <c r="A322" s="22" t="s">
        <v>41</v>
      </c>
      <c r="B322" s="15"/>
      <c r="C322" s="24" t="s">
        <v>42</v>
      </c>
      <c r="D322" s="14">
        <v>114526</v>
      </c>
      <c r="E322" s="57">
        <f>D322/D332</f>
        <v>3.3495879091866741E-3</v>
      </c>
      <c r="F322" s="4"/>
    </row>
    <row r="323" spans="1:6" ht="45">
      <c r="A323" s="22" t="s">
        <v>43</v>
      </c>
      <c r="B323" s="15"/>
      <c r="C323" s="24" t="s">
        <v>44</v>
      </c>
      <c r="D323" s="14">
        <v>560472.18000000005</v>
      </c>
      <c r="E323" s="57">
        <f>D323/D332</f>
        <v>1.6392354902498098E-2</v>
      </c>
      <c r="F323" s="4"/>
    </row>
    <row r="324" spans="1:6" ht="30">
      <c r="A324" s="22" t="s">
        <v>171</v>
      </c>
      <c r="B324" s="15"/>
      <c r="C324" s="24" t="s">
        <v>172</v>
      </c>
      <c r="D324" s="14">
        <v>620810.99</v>
      </c>
      <c r="E324" s="57">
        <f>D324/D332</f>
        <v>1.8157108307233372E-2</v>
      </c>
      <c r="F324" s="4"/>
    </row>
    <row r="325" spans="1:6">
      <c r="A325" s="22" t="s">
        <v>49</v>
      </c>
      <c r="B325" s="15"/>
      <c r="C325" s="24" t="s">
        <v>50</v>
      </c>
      <c r="D325" s="14">
        <v>13538786.390000001</v>
      </c>
      <c r="E325" s="57">
        <f>D325/D332</f>
        <v>0.39597432196186977</v>
      </c>
      <c r="F325" s="4"/>
    </row>
    <row r="326" spans="1:6">
      <c r="A326" s="22" t="s">
        <v>51</v>
      </c>
      <c r="B326" s="15"/>
      <c r="C326" s="24" t="s">
        <v>52</v>
      </c>
      <c r="D326" s="14">
        <v>97037.02</v>
      </c>
      <c r="E326" s="57">
        <f>D326/D332</f>
        <v>2.8380806885380219E-3</v>
      </c>
      <c r="F326" s="4"/>
    </row>
    <row r="327" spans="1:6">
      <c r="A327" s="22" t="s">
        <v>53</v>
      </c>
      <c r="B327" s="15"/>
      <c r="C327" s="24" t="s">
        <v>54</v>
      </c>
      <c r="D327" s="14">
        <v>7953059.4199999999</v>
      </c>
      <c r="E327" s="57">
        <f>D327/D332</f>
        <v>0.23260632235715192</v>
      </c>
      <c r="F327" s="4"/>
    </row>
    <row r="328" spans="1:6" ht="45">
      <c r="A328" s="22" t="s">
        <v>55</v>
      </c>
      <c r="B328" s="15"/>
      <c r="C328" s="24" t="s">
        <v>146</v>
      </c>
      <c r="D328" s="14">
        <v>360645.87</v>
      </c>
      <c r="E328" s="57">
        <f>D328/D332</f>
        <v>1.0547954574944634E-2</v>
      </c>
      <c r="F328" s="4"/>
    </row>
    <row r="329" spans="1:6" ht="30">
      <c r="A329" s="22" t="s">
        <v>159</v>
      </c>
      <c r="B329" s="15"/>
      <c r="C329" s="24" t="s">
        <v>56</v>
      </c>
      <c r="D329" s="14">
        <v>710522.17</v>
      </c>
      <c r="E329" s="57">
        <f>D329/D332</f>
        <v>2.0780927211646951E-2</v>
      </c>
      <c r="F329" s="4"/>
    </row>
    <row r="330" spans="1:6" ht="45">
      <c r="A330" s="22" t="s">
        <v>57</v>
      </c>
      <c r="B330" s="15"/>
      <c r="C330" s="24" t="s">
        <v>58</v>
      </c>
      <c r="D330" s="14">
        <v>1175487.44</v>
      </c>
      <c r="E330" s="57">
        <f>D330/D332</f>
        <v>3.437995316718296E-2</v>
      </c>
      <c r="F330" s="4"/>
    </row>
    <row r="331" spans="1:6" ht="45">
      <c r="A331" s="22" t="s">
        <v>59</v>
      </c>
      <c r="B331" s="15"/>
      <c r="C331" s="24" t="s">
        <v>60</v>
      </c>
      <c r="D331" s="14">
        <v>1336360</v>
      </c>
      <c r="E331" s="57">
        <f>D331/D332</f>
        <v>3.908505752685594E-2</v>
      </c>
      <c r="F331" s="4"/>
    </row>
    <row r="332" spans="1:6">
      <c r="A332" s="22"/>
      <c r="B332" s="15"/>
      <c r="C332" s="26" t="s">
        <v>173</v>
      </c>
      <c r="D332" s="27">
        <f>D317+D318+D319+D320+D321+D322+D323+D324+D325+D326+D327+D328+D329+D330+D331</f>
        <v>34191071.590000004</v>
      </c>
      <c r="E332" s="57"/>
      <c r="F332" s="4"/>
    </row>
    <row r="333" spans="1:6">
      <c r="A333" s="56"/>
      <c r="B333" s="4"/>
      <c r="C333" s="16"/>
      <c r="D333" s="9"/>
      <c r="E333" s="55"/>
      <c r="F333" s="4"/>
    </row>
    <row r="334" spans="1:6">
      <c r="A334" s="56"/>
      <c r="B334" s="4"/>
      <c r="C334" s="16"/>
      <c r="D334" s="9"/>
      <c r="E334" s="55"/>
      <c r="F334" s="4"/>
    </row>
    <row r="335" spans="1:6">
      <c r="A335" s="56"/>
      <c r="B335" s="4"/>
      <c r="C335" s="16"/>
      <c r="D335" s="9"/>
      <c r="E335" s="55"/>
      <c r="F335" s="4"/>
    </row>
    <row r="336" spans="1:6">
      <c r="A336" s="56"/>
      <c r="B336" s="4"/>
      <c r="C336" s="16"/>
      <c r="D336" s="9"/>
      <c r="E336" s="55"/>
      <c r="F336" s="4"/>
    </row>
    <row r="337" spans="1:7">
      <c r="A337" s="17"/>
      <c r="B337" s="4"/>
      <c r="C337" s="16"/>
      <c r="D337" s="9"/>
      <c r="E337" s="55"/>
      <c r="F337" s="4"/>
    </row>
    <row r="338" spans="1:7">
      <c r="A338" s="17"/>
      <c r="B338" s="4"/>
      <c r="C338" s="16"/>
      <c r="D338" s="4"/>
      <c r="E338" s="4"/>
      <c r="F338" s="4"/>
    </row>
    <row r="339" spans="1:7">
      <c r="A339" s="17"/>
      <c r="B339" s="4"/>
      <c r="C339" s="16"/>
      <c r="D339" s="4"/>
      <c r="E339" s="4"/>
      <c r="F339" s="4"/>
    </row>
    <row r="340" spans="1:7">
      <c r="A340" s="17"/>
      <c r="B340" s="4"/>
      <c r="C340" s="16"/>
      <c r="D340" s="4"/>
      <c r="E340" s="4"/>
      <c r="F340" s="4"/>
    </row>
    <row r="341" spans="1:7">
      <c r="A341" s="17"/>
      <c r="B341" s="4"/>
      <c r="C341" s="16"/>
      <c r="D341" s="4"/>
      <c r="E341" s="4"/>
      <c r="F341" s="4"/>
    </row>
    <row r="342" spans="1:7">
      <c r="A342" s="4"/>
      <c r="B342" s="4"/>
      <c r="C342" s="16"/>
      <c r="D342" s="4"/>
      <c r="E342" s="4"/>
      <c r="F342" s="4"/>
    </row>
    <row r="343" spans="1:7">
      <c r="A343" s="4"/>
      <c r="B343" s="4"/>
      <c r="C343" s="16"/>
      <c r="D343" s="4"/>
      <c r="E343" s="4"/>
      <c r="F343" s="4"/>
    </row>
    <row r="344" spans="1:7">
      <c r="A344" s="4"/>
      <c r="B344" s="4"/>
      <c r="C344" s="16"/>
      <c r="D344" s="4"/>
      <c r="E344" s="4"/>
      <c r="F344" s="4"/>
    </row>
    <row r="345" spans="1:7" ht="15.75">
      <c r="A345" s="206" t="s">
        <v>660</v>
      </c>
      <c r="B345" s="206"/>
      <c r="C345" s="206"/>
      <c r="D345" s="206"/>
      <c r="E345" s="206"/>
      <c r="F345" s="206"/>
      <c r="G345" s="106"/>
    </row>
    <row r="346" spans="1:7">
      <c r="A346" s="4"/>
      <c r="B346" s="4"/>
      <c r="C346" s="16"/>
      <c r="D346" s="4"/>
      <c r="E346" s="4"/>
      <c r="F346" s="4"/>
    </row>
    <row r="347" spans="1:7" ht="30">
      <c r="A347" s="46" t="s">
        <v>28</v>
      </c>
      <c r="B347" s="46"/>
      <c r="C347" s="46" t="s">
        <v>29</v>
      </c>
      <c r="D347" s="46" t="s">
        <v>30</v>
      </c>
      <c r="E347" s="46" t="s">
        <v>17</v>
      </c>
      <c r="F347" s="46" t="s">
        <v>176</v>
      </c>
      <c r="G347" s="124"/>
    </row>
    <row r="348" spans="1:7">
      <c r="A348" s="32">
        <v>1</v>
      </c>
      <c r="B348" s="32"/>
      <c r="C348" s="46">
        <v>2</v>
      </c>
      <c r="D348" s="32">
        <v>3</v>
      </c>
      <c r="E348" s="32">
        <v>4</v>
      </c>
      <c r="F348" s="107">
        <v>5</v>
      </c>
      <c r="G348" s="125"/>
    </row>
    <row r="349" spans="1:7">
      <c r="A349" s="22" t="s">
        <v>31</v>
      </c>
      <c r="B349" s="15"/>
      <c r="C349" s="24" t="s">
        <v>32</v>
      </c>
      <c r="D349" s="27">
        <v>1712686</v>
      </c>
      <c r="E349" s="27">
        <v>2838859</v>
      </c>
      <c r="F349" s="27">
        <v>2812458.21</v>
      </c>
      <c r="G349" s="126"/>
    </row>
    <row r="350" spans="1:7">
      <c r="A350" s="22" t="s">
        <v>33</v>
      </c>
      <c r="B350" s="15"/>
      <c r="C350" s="24" t="s">
        <v>34</v>
      </c>
      <c r="D350" s="27">
        <v>1392500</v>
      </c>
      <c r="E350" s="27">
        <v>1268100</v>
      </c>
      <c r="F350" s="27">
        <v>1137912.44</v>
      </c>
      <c r="G350" s="126"/>
    </row>
    <row r="351" spans="1:7" ht="30">
      <c r="A351" s="22" t="s">
        <v>35</v>
      </c>
      <c r="B351" s="15"/>
      <c r="C351" s="24" t="s">
        <v>36</v>
      </c>
      <c r="D351" s="27">
        <v>165535</v>
      </c>
      <c r="E351" s="27">
        <v>397763</v>
      </c>
      <c r="F351" s="27">
        <v>352830.91</v>
      </c>
      <c r="G351" s="126"/>
    </row>
    <row r="352" spans="1:7">
      <c r="A352" s="22" t="s">
        <v>37</v>
      </c>
      <c r="B352" s="15"/>
      <c r="C352" s="24" t="s">
        <v>38</v>
      </c>
      <c r="D352" s="27">
        <v>91000</v>
      </c>
      <c r="E352" s="27">
        <v>91000</v>
      </c>
      <c r="F352" s="27">
        <v>32918.639999999999</v>
      </c>
      <c r="G352" s="126"/>
    </row>
    <row r="353" spans="1:7" ht="30">
      <c r="A353" s="22" t="s">
        <v>39</v>
      </c>
      <c r="B353" s="15"/>
      <c r="C353" s="24" t="s">
        <v>40</v>
      </c>
      <c r="D353" s="27">
        <v>3509233</v>
      </c>
      <c r="E353" s="27">
        <v>3556020</v>
      </c>
      <c r="F353" s="27">
        <v>3387243.91</v>
      </c>
      <c r="G353" s="126"/>
    </row>
    <row r="354" spans="1:7" ht="75">
      <c r="A354" s="22" t="s">
        <v>41</v>
      </c>
      <c r="B354" s="15"/>
      <c r="C354" s="24" t="s">
        <v>42</v>
      </c>
      <c r="D354" s="27">
        <v>1576</v>
      </c>
      <c r="E354" s="27">
        <v>146932</v>
      </c>
      <c r="F354" s="27">
        <v>114526</v>
      </c>
      <c r="G354" s="126"/>
    </row>
    <row r="355" spans="1:7" ht="45">
      <c r="A355" s="22" t="s">
        <v>43</v>
      </c>
      <c r="B355" s="15"/>
      <c r="C355" s="24" t="s">
        <v>44</v>
      </c>
      <c r="D355" s="27">
        <v>663900</v>
      </c>
      <c r="E355" s="27">
        <v>676400</v>
      </c>
      <c r="F355" s="27">
        <v>560472.18000000005</v>
      </c>
      <c r="G355" s="126"/>
    </row>
    <row r="356" spans="1:7" ht="30">
      <c r="A356" s="22" t="s">
        <v>171</v>
      </c>
      <c r="B356" s="15"/>
      <c r="C356" s="24" t="s">
        <v>172</v>
      </c>
      <c r="D356" s="27">
        <v>669000</v>
      </c>
      <c r="E356" s="27">
        <v>669000</v>
      </c>
      <c r="F356" s="27">
        <v>620810.99</v>
      </c>
      <c r="G356" s="126"/>
    </row>
    <row r="357" spans="1:7" s="35" customFormat="1">
      <c r="A357" s="22" t="s">
        <v>47</v>
      </c>
      <c r="B357" s="15"/>
      <c r="C357" s="24" t="s">
        <v>48</v>
      </c>
      <c r="D357" s="27">
        <v>126000</v>
      </c>
      <c r="E357" s="27">
        <v>76627</v>
      </c>
      <c r="F357" s="27"/>
      <c r="G357" s="126"/>
    </row>
    <row r="358" spans="1:7">
      <c r="A358" s="22" t="s">
        <v>49</v>
      </c>
      <c r="B358" s="15"/>
      <c r="C358" s="24" t="s">
        <v>50</v>
      </c>
      <c r="D358" s="27">
        <v>13438900</v>
      </c>
      <c r="E358" s="27">
        <v>14329213</v>
      </c>
      <c r="F358" s="27">
        <v>13538786.390000001</v>
      </c>
      <c r="G358" s="126"/>
    </row>
    <row r="359" spans="1:7">
      <c r="A359" s="22" t="s">
        <v>51</v>
      </c>
      <c r="B359" s="15"/>
      <c r="C359" s="24" t="s">
        <v>52</v>
      </c>
      <c r="D359" s="27">
        <v>103500</v>
      </c>
      <c r="E359" s="27">
        <v>103950</v>
      </c>
      <c r="F359" s="27">
        <v>97037.02</v>
      </c>
      <c r="G359" s="126"/>
    </row>
    <row r="360" spans="1:7">
      <c r="A360" s="22" t="s">
        <v>53</v>
      </c>
      <c r="B360" s="15"/>
      <c r="C360" s="24" t="s">
        <v>54</v>
      </c>
      <c r="D360" s="27">
        <v>7025669</v>
      </c>
      <c r="E360" s="27">
        <v>8195824</v>
      </c>
      <c r="F360" s="27">
        <v>7953059.4199999999</v>
      </c>
      <c r="G360" s="126"/>
    </row>
    <row r="361" spans="1:7" ht="45">
      <c r="A361" s="22" t="s">
        <v>55</v>
      </c>
      <c r="B361" s="15"/>
      <c r="C361" s="24" t="s">
        <v>146</v>
      </c>
      <c r="D361" s="27">
        <v>332341</v>
      </c>
      <c r="E361" s="27">
        <v>437158</v>
      </c>
      <c r="F361" s="27">
        <v>360645.87</v>
      </c>
      <c r="G361" s="126"/>
    </row>
    <row r="362" spans="1:7" ht="30">
      <c r="A362" s="22" t="s">
        <v>159</v>
      </c>
      <c r="B362" s="15"/>
      <c r="C362" s="24" t="s">
        <v>56</v>
      </c>
      <c r="D362" s="27">
        <v>423322</v>
      </c>
      <c r="E362" s="27">
        <v>732777</v>
      </c>
      <c r="F362" s="27">
        <v>710522.17</v>
      </c>
      <c r="G362" s="126"/>
    </row>
    <row r="363" spans="1:7" ht="45">
      <c r="A363" s="22" t="s">
        <v>57</v>
      </c>
      <c r="B363" s="15"/>
      <c r="C363" s="24" t="s">
        <v>58</v>
      </c>
      <c r="D363" s="27">
        <v>1433703</v>
      </c>
      <c r="E363" s="27">
        <v>1493103</v>
      </c>
      <c r="F363" s="27">
        <v>1175487.44</v>
      </c>
      <c r="G363" s="126"/>
    </row>
    <row r="364" spans="1:7" ht="45">
      <c r="A364" s="22" t="s">
        <v>59</v>
      </c>
      <c r="B364" s="15"/>
      <c r="C364" s="24" t="s">
        <v>60</v>
      </c>
      <c r="D364" s="27">
        <v>1255500</v>
      </c>
      <c r="E364" s="27">
        <v>1352900</v>
      </c>
      <c r="F364" s="27">
        <v>1336360</v>
      </c>
      <c r="G364" s="126"/>
    </row>
    <row r="365" spans="1:7">
      <c r="A365" s="22"/>
      <c r="B365" s="15"/>
      <c r="C365" s="26" t="s">
        <v>158</v>
      </c>
      <c r="D365" s="27">
        <f>D349+D350+D351+D352+D353+D354+D355+D356+D357+D358+D359+D360+D361+D362+D363+D364</f>
        <v>32344365</v>
      </c>
      <c r="E365" s="27">
        <f t="shared" ref="E365:F365" si="24">E349+E350+E351+E352+E353+E354+E355+E356+E357+E358+E359+E360+E361+E362+E363+E364</f>
        <v>36365626</v>
      </c>
      <c r="F365" s="27">
        <f t="shared" si="24"/>
        <v>34191071.590000004</v>
      </c>
      <c r="G365" s="126"/>
    </row>
    <row r="366" spans="1:7">
      <c r="A366" s="56"/>
      <c r="B366" s="4"/>
      <c r="C366" s="16"/>
      <c r="D366" s="18"/>
      <c r="E366" s="18"/>
      <c r="F366" s="18"/>
      <c r="G366" s="59"/>
    </row>
    <row r="367" spans="1:7">
      <c r="A367" s="56"/>
      <c r="B367" s="4"/>
      <c r="C367" s="16"/>
      <c r="D367" s="18"/>
      <c r="E367" s="18"/>
      <c r="F367" s="18"/>
      <c r="G367" s="59"/>
    </row>
    <row r="368" spans="1:7">
      <c r="A368" s="56"/>
      <c r="B368" s="4"/>
      <c r="C368" s="16"/>
      <c r="D368" s="18"/>
      <c r="E368" s="18"/>
      <c r="F368" s="18"/>
      <c r="G368" s="59"/>
    </row>
    <row r="369" spans="1:7" s="84" customFormat="1">
      <c r="A369" s="56"/>
      <c r="B369" s="4"/>
      <c r="C369" s="16"/>
      <c r="D369" s="18"/>
      <c r="E369" s="18"/>
      <c r="F369" s="18"/>
      <c r="G369" s="59"/>
    </row>
    <row r="370" spans="1:7" s="84" customFormat="1">
      <c r="A370" s="56"/>
      <c r="B370" s="4"/>
      <c r="C370" s="16"/>
      <c r="D370" s="18"/>
      <c r="E370" s="18"/>
      <c r="F370" s="18"/>
      <c r="G370" s="59"/>
    </row>
    <row r="371" spans="1:7" s="84" customFormat="1">
      <c r="A371" s="56"/>
      <c r="B371" s="4"/>
      <c r="C371" s="16"/>
      <c r="D371" s="18"/>
      <c r="E371" s="18"/>
      <c r="F371" s="18"/>
      <c r="G371" s="59"/>
    </row>
    <row r="372" spans="1:7">
      <c r="A372" s="56"/>
      <c r="B372" s="4"/>
      <c r="C372" s="16"/>
      <c r="D372" s="18"/>
      <c r="E372" s="18"/>
      <c r="F372" s="18"/>
      <c r="G372" s="59"/>
    </row>
    <row r="373" spans="1:7">
      <c r="A373" s="56"/>
      <c r="B373" s="4"/>
      <c r="C373" s="16"/>
      <c r="D373" s="18"/>
      <c r="E373" s="18"/>
      <c r="F373" s="18"/>
      <c r="G373" s="59"/>
    </row>
    <row r="374" spans="1:7">
      <c r="A374" s="56"/>
      <c r="B374" s="4"/>
      <c r="C374" s="16"/>
      <c r="D374" s="18"/>
      <c r="E374" s="18"/>
      <c r="F374" s="18"/>
      <c r="G374" s="59"/>
    </row>
    <row r="375" spans="1:7">
      <c r="A375" s="56"/>
      <c r="B375" s="4"/>
      <c r="C375" s="16"/>
      <c r="D375" s="18"/>
      <c r="E375" s="18"/>
      <c r="F375" s="18"/>
      <c r="G375" s="59"/>
    </row>
    <row r="376" spans="1:7">
      <c r="A376" s="56"/>
      <c r="B376" s="4"/>
      <c r="C376" s="16"/>
      <c r="D376" s="18"/>
      <c r="E376" s="18"/>
      <c r="F376" s="18"/>
      <c r="G376" s="59"/>
    </row>
    <row r="377" spans="1:7" ht="1.5" customHeight="1">
      <c r="A377" s="56"/>
      <c r="B377" s="4"/>
      <c r="C377" s="16"/>
      <c r="D377" s="18"/>
      <c r="E377" s="18"/>
      <c r="F377" s="18"/>
      <c r="G377" s="59"/>
    </row>
    <row r="378" spans="1:7" ht="30" customHeight="1">
      <c r="A378" s="218" t="s">
        <v>661</v>
      </c>
      <c r="B378" s="218"/>
      <c r="C378" s="218"/>
      <c r="D378" s="218"/>
      <c r="E378" s="218"/>
      <c r="F378" s="218"/>
      <c r="G378" s="59"/>
    </row>
    <row r="379" spans="1:7">
      <c r="A379" s="56"/>
      <c r="B379" s="4"/>
      <c r="C379" s="16"/>
      <c r="D379" s="18"/>
      <c r="E379" s="18"/>
      <c r="F379" s="18"/>
      <c r="G379" s="59"/>
    </row>
    <row r="380" spans="1:7" ht="29.25">
      <c r="A380" s="43" t="s">
        <v>28</v>
      </c>
      <c r="B380" s="36" t="s">
        <v>177</v>
      </c>
      <c r="C380" s="36" t="s">
        <v>29</v>
      </c>
      <c r="D380" s="44" t="s">
        <v>69</v>
      </c>
      <c r="E380" s="44" t="s">
        <v>70</v>
      </c>
      <c r="F380" s="44" t="s">
        <v>169</v>
      </c>
      <c r="G380" s="60"/>
    </row>
    <row r="381" spans="1:7">
      <c r="A381" s="45" t="s">
        <v>178</v>
      </c>
      <c r="B381" s="32">
        <v>2</v>
      </c>
      <c r="C381" s="46">
        <v>3</v>
      </c>
      <c r="D381" s="45">
        <v>4</v>
      </c>
      <c r="E381" s="45">
        <v>5</v>
      </c>
      <c r="F381" s="45">
        <v>6</v>
      </c>
      <c r="G381" s="59"/>
    </row>
    <row r="382" spans="1:7" ht="29.25">
      <c r="A382" s="22" t="s">
        <v>31</v>
      </c>
      <c r="B382" s="87"/>
      <c r="C382" s="26" t="s">
        <v>32</v>
      </c>
      <c r="D382" s="27">
        <f>D383+D384+D385+D386</f>
        <v>1712686</v>
      </c>
      <c r="E382" s="27">
        <f t="shared" ref="E382:F382" si="25">E383+E384+E385+E386</f>
        <v>2838859</v>
      </c>
      <c r="F382" s="27">
        <f t="shared" si="25"/>
        <v>2812458.21</v>
      </c>
      <c r="G382" s="59"/>
    </row>
    <row r="383" spans="1:7" ht="45">
      <c r="A383" s="22"/>
      <c r="B383" s="88" t="s">
        <v>72</v>
      </c>
      <c r="C383" s="24" t="s">
        <v>73</v>
      </c>
      <c r="D383" s="14">
        <v>1583567</v>
      </c>
      <c r="E383" s="14">
        <v>1588733</v>
      </c>
      <c r="F383" s="14">
        <v>1568961.71</v>
      </c>
      <c r="G383" s="59"/>
    </row>
    <row r="384" spans="1:7">
      <c r="A384" s="22"/>
      <c r="B384" s="88" t="s">
        <v>179</v>
      </c>
      <c r="C384" s="24" t="s">
        <v>180</v>
      </c>
      <c r="D384" s="14">
        <v>39119</v>
      </c>
      <c r="E384" s="14">
        <v>39119</v>
      </c>
      <c r="F384" s="14">
        <v>37495.440000000002</v>
      </c>
      <c r="G384" s="59"/>
    </row>
    <row r="385" spans="1:7" ht="45">
      <c r="A385" s="22"/>
      <c r="B385" s="88" t="s">
        <v>74</v>
      </c>
      <c r="C385" s="24" t="s">
        <v>75</v>
      </c>
      <c r="D385" s="14">
        <v>90000</v>
      </c>
      <c r="E385" s="14">
        <v>284400</v>
      </c>
      <c r="F385" s="14">
        <v>279394.7</v>
      </c>
      <c r="G385" s="59"/>
    </row>
    <row r="386" spans="1:7">
      <c r="A386" s="22"/>
      <c r="B386" s="88" t="s">
        <v>76</v>
      </c>
      <c r="C386" s="24" t="s">
        <v>77</v>
      </c>
      <c r="D386" s="14">
        <v>0</v>
      </c>
      <c r="E386" s="14">
        <v>926607</v>
      </c>
      <c r="F386" s="14">
        <v>926606.36</v>
      </c>
      <c r="G386" s="59"/>
    </row>
    <row r="387" spans="1:7">
      <c r="A387" s="22" t="s">
        <v>33</v>
      </c>
      <c r="B387" s="87"/>
      <c r="C387" s="26" t="s">
        <v>34</v>
      </c>
      <c r="D387" s="27">
        <f>D388+D389</f>
        <v>1392500</v>
      </c>
      <c r="E387" s="27">
        <f t="shared" ref="E387:F387" si="26">E388+E389</f>
        <v>1268100</v>
      </c>
      <c r="F387" s="27">
        <f t="shared" si="26"/>
        <v>1137912.44</v>
      </c>
      <c r="G387" s="59"/>
    </row>
    <row r="388" spans="1:7" ht="30">
      <c r="A388" s="22"/>
      <c r="B388" s="88" t="s">
        <v>181</v>
      </c>
      <c r="C388" s="24" t="s">
        <v>182</v>
      </c>
      <c r="D388" s="14">
        <v>727500</v>
      </c>
      <c r="E388" s="14">
        <v>613100</v>
      </c>
      <c r="F388" s="14">
        <v>598002.24</v>
      </c>
      <c r="G388" s="59"/>
    </row>
    <row r="389" spans="1:7" ht="30">
      <c r="A389" s="22"/>
      <c r="B389" s="88" t="s">
        <v>78</v>
      </c>
      <c r="C389" s="24" t="s">
        <v>79</v>
      </c>
      <c r="D389" s="14">
        <v>665000</v>
      </c>
      <c r="E389" s="14">
        <v>655000</v>
      </c>
      <c r="F389" s="14">
        <v>539910.19999999995</v>
      </c>
      <c r="G389" s="59"/>
    </row>
    <row r="390" spans="1:7" ht="29.25">
      <c r="A390" s="22" t="s">
        <v>35</v>
      </c>
      <c r="B390" s="87"/>
      <c r="C390" s="26" t="s">
        <v>36</v>
      </c>
      <c r="D390" s="27">
        <f>D391</f>
        <v>165535</v>
      </c>
      <c r="E390" s="27">
        <f t="shared" ref="E390:F390" si="27">E391</f>
        <v>397763</v>
      </c>
      <c r="F390" s="27">
        <f t="shared" si="27"/>
        <v>352830.91</v>
      </c>
      <c r="G390" s="59"/>
    </row>
    <row r="391" spans="1:7" ht="30">
      <c r="A391" s="22"/>
      <c r="B391" s="88" t="s">
        <v>80</v>
      </c>
      <c r="C391" s="24" t="s">
        <v>81</v>
      </c>
      <c r="D391" s="14">
        <v>165535</v>
      </c>
      <c r="E391" s="14">
        <v>397763</v>
      </c>
      <c r="F391" s="14">
        <v>352830.91</v>
      </c>
      <c r="G391" s="59"/>
    </row>
    <row r="392" spans="1:7" ht="29.25">
      <c r="A392" s="22" t="s">
        <v>37</v>
      </c>
      <c r="B392" s="87"/>
      <c r="C392" s="26" t="s">
        <v>38</v>
      </c>
      <c r="D392" s="27">
        <f>D393+D394</f>
        <v>91000</v>
      </c>
      <c r="E392" s="27">
        <f t="shared" ref="E392:F392" si="28">E393+E394</f>
        <v>91000</v>
      </c>
      <c r="F392" s="27">
        <f t="shared" si="28"/>
        <v>32918.639999999999</v>
      </c>
    </row>
    <row r="393" spans="1:7" ht="45">
      <c r="A393" s="23"/>
      <c r="B393" s="88" t="s">
        <v>183</v>
      </c>
      <c r="C393" s="24" t="s">
        <v>184</v>
      </c>
      <c r="D393" s="14">
        <v>90000</v>
      </c>
      <c r="E393" s="14">
        <v>90000</v>
      </c>
      <c r="F393" s="14">
        <v>31918.639999999999</v>
      </c>
    </row>
    <row r="394" spans="1:7">
      <c r="A394" s="23"/>
      <c r="B394" s="88" t="s">
        <v>82</v>
      </c>
      <c r="C394" s="24" t="s">
        <v>83</v>
      </c>
      <c r="D394" s="14">
        <v>1000</v>
      </c>
      <c r="E394" s="14">
        <v>1000</v>
      </c>
      <c r="F394" s="14">
        <v>1000</v>
      </c>
    </row>
    <row r="395" spans="1:7" ht="29.25">
      <c r="A395" s="22" t="s">
        <v>39</v>
      </c>
      <c r="B395" s="87"/>
      <c r="C395" s="26" t="s">
        <v>40</v>
      </c>
      <c r="D395" s="27">
        <f>D396+D397+D398+D399+D400+D401</f>
        <v>3509233</v>
      </c>
      <c r="E395" s="27">
        <f t="shared" ref="E395:F395" si="29">E396+E397+E398+E399+E400+E401</f>
        <v>3556020</v>
      </c>
      <c r="F395" s="27">
        <f t="shared" si="29"/>
        <v>3387243.91</v>
      </c>
    </row>
    <row r="396" spans="1:7">
      <c r="A396" s="23"/>
      <c r="B396" s="88" t="s">
        <v>84</v>
      </c>
      <c r="C396" s="24" t="s">
        <v>85</v>
      </c>
      <c r="D396" s="14">
        <v>73700</v>
      </c>
      <c r="E396" s="14">
        <v>73700</v>
      </c>
      <c r="F396" s="14">
        <v>73700</v>
      </c>
    </row>
    <row r="397" spans="1:7">
      <c r="A397" s="23"/>
      <c r="B397" s="88" t="s">
        <v>185</v>
      </c>
      <c r="C397" s="24" t="s">
        <v>186</v>
      </c>
      <c r="D397" s="14">
        <v>122600</v>
      </c>
      <c r="E397" s="14">
        <v>122600</v>
      </c>
      <c r="F397" s="14">
        <v>105306.59</v>
      </c>
    </row>
    <row r="398" spans="1:7">
      <c r="A398" s="23"/>
      <c r="B398" s="88" t="s">
        <v>86</v>
      </c>
      <c r="C398" s="24" t="s">
        <v>87</v>
      </c>
      <c r="D398" s="14">
        <v>2693608</v>
      </c>
      <c r="E398" s="14">
        <v>2726869</v>
      </c>
      <c r="F398" s="14">
        <v>2610520.04</v>
      </c>
    </row>
    <row r="399" spans="1:7" ht="30">
      <c r="A399" s="23"/>
      <c r="B399" s="88" t="s">
        <v>88</v>
      </c>
      <c r="C399" s="24" t="s">
        <v>89</v>
      </c>
      <c r="D399" s="14">
        <v>0</v>
      </c>
      <c r="E399" s="14">
        <v>142</v>
      </c>
      <c r="F399" s="14">
        <v>141.08000000000001</v>
      </c>
    </row>
    <row r="400" spans="1:7">
      <c r="A400" s="23"/>
      <c r="B400" s="88" t="s">
        <v>90</v>
      </c>
      <c r="C400" s="24" t="s">
        <v>91</v>
      </c>
      <c r="D400" s="14">
        <v>90500</v>
      </c>
      <c r="E400" s="14">
        <v>17500</v>
      </c>
      <c r="F400" s="14">
        <v>10442.92</v>
      </c>
    </row>
    <row r="401" spans="1:6">
      <c r="A401" s="23"/>
      <c r="B401" s="88" t="s">
        <v>92</v>
      </c>
      <c r="C401" s="24" t="s">
        <v>77</v>
      </c>
      <c r="D401" s="14">
        <v>528825</v>
      </c>
      <c r="E401" s="14">
        <v>615209</v>
      </c>
      <c r="F401" s="14">
        <v>587133.28</v>
      </c>
    </row>
    <row r="402" spans="1:6" ht="72.75" customHeight="1">
      <c r="A402" s="22" t="s">
        <v>41</v>
      </c>
      <c r="B402" s="87"/>
      <c r="C402" s="26" t="s">
        <v>42</v>
      </c>
      <c r="D402" s="27">
        <f>D403+D405+D406</f>
        <v>1576</v>
      </c>
      <c r="E402" s="27">
        <f t="shared" ref="E402:F402" si="30">E403+E405+E406</f>
        <v>146932</v>
      </c>
      <c r="F402" s="27">
        <f t="shared" si="30"/>
        <v>114526</v>
      </c>
    </row>
    <row r="403" spans="1:6" ht="60">
      <c r="A403" s="23"/>
      <c r="B403" s="88" t="s">
        <v>93</v>
      </c>
      <c r="C403" s="24" t="s">
        <v>167</v>
      </c>
      <c r="D403" s="14">
        <v>1576</v>
      </c>
      <c r="E403" s="14">
        <v>1576</v>
      </c>
      <c r="F403" s="14">
        <v>1576</v>
      </c>
    </row>
    <row r="404" spans="1:6">
      <c r="A404" s="17"/>
      <c r="B404" s="17"/>
      <c r="C404" s="16"/>
      <c r="D404" s="9"/>
      <c r="E404" s="9"/>
      <c r="F404" s="9"/>
    </row>
    <row r="405" spans="1:6" ht="135">
      <c r="A405" s="23"/>
      <c r="B405" s="88" t="s">
        <v>95</v>
      </c>
      <c r="C405" s="24" t="s">
        <v>96</v>
      </c>
      <c r="D405" s="14">
        <v>0</v>
      </c>
      <c r="E405" s="14">
        <v>102892</v>
      </c>
      <c r="F405" s="14">
        <v>70486</v>
      </c>
    </row>
    <row r="406" spans="1:6" ht="45">
      <c r="A406" s="23"/>
      <c r="B406" s="88" t="s">
        <v>97</v>
      </c>
      <c r="C406" s="24" t="s">
        <v>98</v>
      </c>
      <c r="D406" s="14">
        <v>0</v>
      </c>
      <c r="E406" s="14">
        <v>42464</v>
      </c>
      <c r="F406" s="14">
        <v>42464</v>
      </c>
    </row>
    <row r="407" spans="1:6" ht="43.5">
      <c r="A407" s="22" t="s">
        <v>43</v>
      </c>
      <c r="B407" s="87"/>
      <c r="C407" s="26" t="s">
        <v>44</v>
      </c>
      <c r="D407" s="27">
        <f>D408+D409</f>
        <v>663900</v>
      </c>
      <c r="E407" s="27">
        <f t="shared" ref="E407:F407" si="31">E408+E409</f>
        <v>676400</v>
      </c>
      <c r="F407" s="27">
        <f t="shared" si="31"/>
        <v>560472.18000000005</v>
      </c>
    </row>
    <row r="408" spans="1:6" ht="30">
      <c r="A408" s="23"/>
      <c r="B408" s="88" t="s">
        <v>99</v>
      </c>
      <c r="C408" s="24" t="s">
        <v>100</v>
      </c>
      <c r="D408" s="14">
        <v>662900</v>
      </c>
      <c r="E408" s="14">
        <v>675400</v>
      </c>
      <c r="F408" s="14">
        <v>559549.25</v>
      </c>
    </row>
    <row r="409" spans="1:6">
      <c r="A409" s="23"/>
      <c r="B409" s="88" t="s">
        <v>187</v>
      </c>
      <c r="C409" s="24" t="s">
        <v>188</v>
      </c>
      <c r="D409" s="14">
        <v>1000</v>
      </c>
      <c r="E409" s="14">
        <v>1000</v>
      </c>
      <c r="F409" s="14">
        <v>922.93</v>
      </c>
    </row>
    <row r="410" spans="1:6" ht="29.25">
      <c r="A410" s="22" t="s">
        <v>171</v>
      </c>
      <c r="B410" s="87"/>
      <c r="C410" s="26" t="s">
        <v>172</v>
      </c>
      <c r="D410" s="27">
        <f>D411</f>
        <v>669000</v>
      </c>
      <c r="E410" s="27">
        <f t="shared" ref="E410:F410" si="32">E411</f>
        <v>669000</v>
      </c>
      <c r="F410" s="27">
        <f t="shared" si="32"/>
        <v>620810.99</v>
      </c>
    </row>
    <row r="411" spans="1:6" ht="60">
      <c r="A411" s="23"/>
      <c r="B411" s="88" t="s">
        <v>189</v>
      </c>
      <c r="C411" s="24" t="s">
        <v>191</v>
      </c>
      <c r="D411" s="14">
        <v>669000</v>
      </c>
      <c r="E411" s="14">
        <v>669000</v>
      </c>
      <c r="F411" s="14">
        <v>620810.99</v>
      </c>
    </row>
    <row r="412" spans="1:6">
      <c r="A412" s="22" t="s">
        <v>47</v>
      </c>
      <c r="B412" s="87"/>
      <c r="C412" s="26" t="s">
        <v>48</v>
      </c>
      <c r="D412" s="27">
        <f>D413</f>
        <v>126000</v>
      </c>
      <c r="E412" s="27">
        <f t="shared" ref="E412:F412" si="33">E413</f>
        <v>76627</v>
      </c>
      <c r="F412" s="27">
        <f t="shared" si="33"/>
        <v>0</v>
      </c>
    </row>
    <row r="413" spans="1:6" ht="30">
      <c r="A413" s="23"/>
      <c r="B413" s="88"/>
      <c r="C413" s="24" t="s">
        <v>190</v>
      </c>
      <c r="D413" s="14">
        <v>126000</v>
      </c>
      <c r="E413" s="14">
        <v>76627</v>
      </c>
      <c r="F413" s="14">
        <v>0</v>
      </c>
    </row>
    <row r="414" spans="1:6" ht="29.25">
      <c r="A414" s="22" t="s">
        <v>49</v>
      </c>
      <c r="B414" s="87"/>
      <c r="C414" s="26" t="s">
        <v>50</v>
      </c>
      <c r="D414" s="27">
        <f>D415+D416+D417+D418+D419+D420+D421+D422+D423+D424</f>
        <v>13438900</v>
      </c>
      <c r="E414" s="27">
        <f t="shared" ref="E414:F414" si="34">E415+E416+E417+E418+E419+E420+E421+E422+E423+E424</f>
        <v>14329213</v>
      </c>
      <c r="F414" s="27">
        <f t="shared" si="34"/>
        <v>13538786.390000001</v>
      </c>
    </row>
    <row r="415" spans="1:6">
      <c r="A415" s="23"/>
      <c r="B415" s="85" t="s">
        <v>115</v>
      </c>
      <c r="C415" s="24" t="s">
        <v>116</v>
      </c>
      <c r="D415" s="14">
        <v>6990511</v>
      </c>
      <c r="E415" s="14">
        <v>7465744</v>
      </c>
      <c r="F415" s="14">
        <v>7229892.7199999997</v>
      </c>
    </row>
    <row r="416" spans="1:6" ht="45">
      <c r="A416" s="23"/>
      <c r="B416" s="85" t="s">
        <v>117</v>
      </c>
      <c r="C416" s="24" t="s">
        <v>118</v>
      </c>
      <c r="D416" s="14">
        <v>655442</v>
      </c>
      <c r="E416" s="14">
        <v>663252</v>
      </c>
      <c r="F416" s="14">
        <v>550053.49</v>
      </c>
    </row>
    <row r="417" spans="1:6">
      <c r="A417" s="23"/>
      <c r="B417" s="85" t="s">
        <v>119</v>
      </c>
      <c r="C417" s="24" t="s">
        <v>120</v>
      </c>
      <c r="D417" s="14">
        <v>730249</v>
      </c>
      <c r="E417" s="14">
        <v>922052</v>
      </c>
      <c r="F417" s="14">
        <v>659322.77</v>
      </c>
    </row>
    <row r="418" spans="1:6" s="35" customFormat="1" ht="45">
      <c r="A418" s="23"/>
      <c r="B418" s="85" t="s">
        <v>192</v>
      </c>
      <c r="C418" s="24" t="s">
        <v>193</v>
      </c>
      <c r="D418" s="14">
        <v>0</v>
      </c>
      <c r="E418" s="14">
        <v>960</v>
      </c>
      <c r="F418" s="14">
        <v>958.56</v>
      </c>
    </row>
    <row r="419" spans="1:6">
      <c r="A419" s="23"/>
      <c r="B419" s="85" t="s">
        <v>121</v>
      </c>
      <c r="C419" s="24" t="s">
        <v>122</v>
      </c>
      <c r="D419" s="14">
        <v>3426545</v>
      </c>
      <c r="E419" s="14">
        <v>3579046</v>
      </c>
      <c r="F419" s="14">
        <v>3488639.15</v>
      </c>
    </row>
    <row r="420" spans="1:6" s="35" customFormat="1" ht="30">
      <c r="A420" s="23"/>
      <c r="B420" s="85" t="s">
        <v>194</v>
      </c>
      <c r="C420" s="24" t="s">
        <v>195</v>
      </c>
      <c r="D420" s="14">
        <v>725000</v>
      </c>
      <c r="E420" s="14">
        <v>774500</v>
      </c>
      <c r="F420" s="14">
        <v>753775.77</v>
      </c>
    </row>
    <row r="421" spans="1:6" s="35" customFormat="1" ht="30">
      <c r="A421" s="23"/>
      <c r="B421" s="85" t="s">
        <v>196</v>
      </c>
      <c r="C421" s="24" t="s">
        <v>197</v>
      </c>
      <c r="D421" s="14">
        <v>34708</v>
      </c>
      <c r="E421" s="14">
        <v>38173</v>
      </c>
      <c r="F421" s="14">
        <v>37638.32</v>
      </c>
    </row>
    <row r="422" spans="1:6" s="35" customFormat="1" ht="45">
      <c r="A422" s="23"/>
      <c r="B422" s="85" t="s">
        <v>198</v>
      </c>
      <c r="C422" s="24" t="s">
        <v>199</v>
      </c>
      <c r="D422" s="14">
        <v>52832</v>
      </c>
      <c r="E422" s="14">
        <v>52832</v>
      </c>
      <c r="F422" s="14">
        <v>35845.07</v>
      </c>
    </row>
    <row r="423" spans="1:6" ht="30">
      <c r="A423" s="23"/>
      <c r="B423" s="85" t="s">
        <v>123</v>
      </c>
      <c r="C423" s="24" t="s">
        <v>124</v>
      </c>
      <c r="D423" s="14">
        <v>732076</v>
      </c>
      <c r="E423" s="14">
        <v>739481</v>
      </c>
      <c r="F423" s="14">
        <v>689487.87</v>
      </c>
    </row>
    <row r="424" spans="1:6">
      <c r="A424" s="23"/>
      <c r="B424" s="88" t="s">
        <v>200</v>
      </c>
      <c r="C424" s="24" t="s">
        <v>77</v>
      </c>
      <c r="D424" s="14">
        <v>91537</v>
      </c>
      <c r="E424" s="14">
        <v>93173</v>
      </c>
      <c r="F424" s="14">
        <v>93172.67</v>
      </c>
    </row>
    <row r="425" spans="1:6">
      <c r="A425" s="17"/>
      <c r="B425" s="17"/>
      <c r="C425" s="16"/>
      <c r="D425" s="9"/>
      <c r="E425" s="9"/>
      <c r="F425" s="9"/>
    </row>
    <row r="426" spans="1:6">
      <c r="A426" s="17"/>
      <c r="B426" s="17"/>
      <c r="C426" s="16"/>
      <c r="D426" s="9"/>
      <c r="E426" s="9"/>
      <c r="F426" s="9"/>
    </row>
    <row r="427" spans="1:6">
      <c r="A427" s="17"/>
      <c r="B427" s="17"/>
      <c r="C427" s="16"/>
      <c r="D427" s="9"/>
      <c r="E427" s="9"/>
      <c r="F427" s="9"/>
    </row>
    <row r="428" spans="1:6">
      <c r="A428" s="22" t="s">
        <v>51</v>
      </c>
      <c r="B428" s="22"/>
      <c r="C428" s="26" t="s">
        <v>52</v>
      </c>
      <c r="D428" s="27">
        <f>D429+D430+D431</f>
        <v>103500</v>
      </c>
      <c r="E428" s="27">
        <f t="shared" ref="E428:F428" si="35">E429+E430+E431</f>
        <v>103950</v>
      </c>
      <c r="F428" s="27">
        <f t="shared" si="35"/>
        <v>97037.02</v>
      </c>
    </row>
    <row r="429" spans="1:6" ht="19.5" customHeight="1">
      <c r="A429" s="23"/>
      <c r="B429" s="88" t="s">
        <v>201</v>
      </c>
      <c r="C429" s="24" t="s">
        <v>202</v>
      </c>
      <c r="D429" s="14">
        <v>3000</v>
      </c>
      <c r="E429" s="14">
        <v>3000</v>
      </c>
      <c r="F429" s="14">
        <v>2160</v>
      </c>
    </row>
    <row r="430" spans="1:6" ht="30">
      <c r="A430" s="23"/>
      <c r="B430" s="88" t="s">
        <v>203</v>
      </c>
      <c r="C430" s="24" t="s">
        <v>204</v>
      </c>
      <c r="D430" s="14">
        <v>100000</v>
      </c>
      <c r="E430" s="14">
        <v>100000</v>
      </c>
      <c r="F430" s="14">
        <v>93927.02</v>
      </c>
    </row>
    <row r="431" spans="1:6">
      <c r="A431" s="23"/>
      <c r="B431" s="88" t="s">
        <v>125</v>
      </c>
      <c r="C431" s="24" t="s">
        <v>77</v>
      </c>
      <c r="D431" s="14">
        <v>500</v>
      </c>
      <c r="E431" s="14">
        <v>950</v>
      </c>
      <c r="F431" s="14">
        <v>950</v>
      </c>
    </row>
    <row r="432" spans="1:6">
      <c r="A432" s="22" t="s">
        <v>53</v>
      </c>
      <c r="B432" s="87"/>
      <c r="C432" s="26" t="s">
        <v>54</v>
      </c>
      <c r="D432" s="27">
        <f>D433+D434+D435+D436+D437+D438+D439+D440+D441+D442+D443+D444+D445+D446</f>
        <v>7025669</v>
      </c>
      <c r="E432" s="27">
        <f t="shared" ref="E432:F432" si="36">E433+E434+E435+E436+E437+E438+E439+E440+E441+E442+E443+E444+E445+E446</f>
        <v>8195824</v>
      </c>
      <c r="F432" s="27">
        <f t="shared" si="36"/>
        <v>7953059.419999999</v>
      </c>
    </row>
    <row r="433" spans="1:6" ht="30">
      <c r="A433" s="23"/>
      <c r="B433" s="88" t="s">
        <v>205</v>
      </c>
      <c r="C433" s="24" t="s">
        <v>206</v>
      </c>
      <c r="D433" s="14">
        <v>600</v>
      </c>
      <c r="E433" s="14">
        <v>600</v>
      </c>
      <c r="F433" s="14">
        <v>0</v>
      </c>
    </row>
    <row r="434" spans="1:6" ht="30">
      <c r="A434" s="23"/>
      <c r="B434" s="88" t="s">
        <v>126</v>
      </c>
      <c r="C434" s="24" t="s">
        <v>127</v>
      </c>
      <c r="D434" s="14">
        <v>89700</v>
      </c>
      <c r="E434" s="14">
        <v>87551</v>
      </c>
      <c r="F434" s="14">
        <v>87551</v>
      </c>
    </row>
    <row r="435" spans="1:6">
      <c r="A435" s="23"/>
      <c r="B435" s="88" t="s">
        <v>128</v>
      </c>
      <c r="C435" s="24" t="s">
        <v>129</v>
      </c>
      <c r="D435" s="14">
        <v>297752</v>
      </c>
      <c r="E435" s="14">
        <v>304191</v>
      </c>
      <c r="F435" s="14">
        <v>296535.46999999997</v>
      </c>
    </row>
    <row r="436" spans="1:6">
      <c r="A436" s="23"/>
      <c r="B436" s="88" t="s">
        <v>207</v>
      </c>
      <c r="C436" s="24" t="s">
        <v>208</v>
      </c>
      <c r="D436" s="14">
        <v>7600</v>
      </c>
      <c r="E436" s="14">
        <v>21520</v>
      </c>
      <c r="F436" s="14">
        <v>21520</v>
      </c>
    </row>
    <row r="437" spans="1:6" ht="45">
      <c r="A437" s="23"/>
      <c r="B437" s="88" t="s">
        <v>209</v>
      </c>
      <c r="C437" s="24" t="s">
        <v>210</v>
      </c>
      <c r="D437" s="14">
        <v>6800</v>
      </c>
      <c r="E437" s="14">
        <v>8110</v>
      </c>
      <c r="F437" s="14">
        <v>7554.15</v>
      </c>
    </row>
    <row r="438" spans="1:6">
      <c r="A438" s="23"/>
      <c r="B438" s="88" t="s">
        <v>211</v>
      </c>
      <c r="C438" s="24" t="s">
        <v>130</v>
      </c>
      <c r="D438" s="14">
        <v>13893</v>
      </c>
      <c r="E438" s="14">
        <v>47692</v>
      </c>
      <c r="F438" s="14">
        <v>40468.089999999997</v>
      </c>
    </row>
    <row r="439" spans="1:6" ht="90">
      <c r="A439" s="23"/>
      <c r="B439" s="88" t="s">
        <v>131</v>
      </c>
      <c r="C439" s="24" t="s">
        <v>133</v>
      </c>
      <c r="D439" s="14">
        <v>4216500</v>
      </c>
      <c r="E439" s="14">
        <v>4767600</v>
      </c>
      <c r="F439" s="14">
        <v>4616121.3899999997</v>
      </c>
    </row>
    <row r="440" spans="1:6" ht="120">
      <c r="A440" s="23"/>
      <c r="B440" s="88" t="s">
        <v>132</v>
      </c>
      <c r="C440" s="24" t="s">
        <v>134</v>
      </c>
      <c r="D440" s="14">
        <v>56900</v>
      </c>
      <c r="E440" s="14">
        <v>60300</v>
      </c>
      <c r="F440" s="14">
        <v>55793.45</v>
      </c>
    </row>
    <row r="441" spans="1:6" s="35" customFormat="1" ht="60">
      <c r="A441" s="23"/>
      <c r="B441" s="88" t="s">
        <v>135</v>
      </c>
      <c r="C441" s="24" t="s">
        <v>212</v>
      </c>
      <c r="D441" s="14">
        <v>377000</v>
      </c>
      <c r="E441" s="14">
        <v>520729</v>
      </c>
      <c r="F441" s="14">
        <v>488534.12</v>
      </c>
    </row>
    <row r="442" spans="1:6">
      <c r="A442" s="23"/>
      <c r="B442" s="88" t="s">
        <v>137</v>
      </c>
      <c r="C442" s="24" t="s">
        <v>138</v>
      </c>
      <c r="D442" s="14">
        <v>104040</v>
      </c>
      <c r="E442" s="14">
        <v>107636</v>
      </c>
      <c r="F442" s="14">
        <v>102490.85</v>
      </c>
    </row>
    <row r="443" spans="1:6" s="35" customFormat="1">
      <c r="A443" s="23"/>
      <c r="B443" s="88" t="s">
        <v>139</v>
      </c>
      <c r="C443" s="24" t="s">
        <v>140</v>
      </c>
      <c r="D443" s="14">
        <v>246200</v>
      </c>
      <c r="E443" s="14">
        <v>378200</v>
      </c>
      <c r="F443" s="14">
        <v>369571.68</v>
      </c>
    </row>
    <row r="444" spans="1:6" s="35" customFormat="1" ht="30">
      <c r="A444" s="23"/>
      <c r="B444" s="88" t="s">
        <v>141</v>
      </c>
      <c r="C444" s="24" t="s">
        <v>142</v>
      </c>
      <c r="D444" s="14">
        <v>745828</v>
      </c>
      <c r="E444" s="14">
        <v>730644</v>
      </c>
      <c r="F444" s="14">
        <v>723720.97</v>
      </c>
    </row>
    <row r="445" spans="1:6" ht="45">
      <c r="A445" s="23"/>
      <c r="B445" s="88" t="s">
        <v>143</v>
      </c>
      <c r="C445" s="24" t="s">
        <v>144</v>
      </c>
      <c r="D445" s="14">
        <v>394456</v>
      </c>
      <c r="E445" s="14">
        <v>429468</v>
      </c>
      <c r="F445" s="14">
        <v>426789.59</v>
      </c>
    </row>
    <row r="446" spans="1:6">
      <c r="A446" s="23"/>
      <c r="B446" s="88" t="s">
        <v>145</v>
      </c>
      <c r="C446" s="24" t="s">
        <v>77</v>
      </c>
      <c r="D446" s="14">
        <v>468400</v>
      </c>
      <c r="E446" s="14">
        <v>731583</v>
      </c>
      <c r="F446" s="14">
        <v>716408.66</v>
      </c>
    </row>
    <row r="447" spans="1:6" ht="43.5">
      <c r="A447" s="22" t="s">
        <v>55</v>
      </c>
      <c r="B447" s="87"/>
      <c r="C447" s="26" t="s">
        <v>146</v>
      </c>
      <c r="D447" s="27">
        <f>D448</f>
        <v>332341</v>
      </c>
      <c r="E447" s="27">
        <f t="shared" ref="E447:F447" si="37">E448</f>
        <v>437158</v>
      </c>
      <c r="F447" s="27">
        <f t="shared" si="37"/>
        <v>360645.87</v>
      </c>
    </row>
    <row r="448" spans="1:6">
      <c r="A448" s="23"/>
      <c r="B448" s="88" t="s">
        <v>213</v>
      </c>
      <c r="C448" s="24" t="s">
        <v>77</v>
      </c>
      <c r="D448" s="14">
        <v>332341</v>
      </c>
      <c r="E448" s="14">
        <v>437158</v>
      </c>
      <c r="F448" s="14">
        <v>360645.87</v>
      </c>
    </row>
    <row r="449" spans="1:6">
      <c r="A449" s="17"/>
      <c r="B449" s="17"/>
      <c r="C449" s="16"/>
      <c r="D449" s="9"/>
      <c r="E449" s="9"/>
      <c r="F449" s="9"/>
    </row>
    <row r="450" spans="1:6">
      <c r="A450" s="17"/>
      <c r="B450" s="17"/>
      <c r="C450" s="16"/>
      <c r="D450" s="9"/>
      <c r="E450" s="9"/>
      <c r="F450" s="9"/>
    </row>
    <row r="451" spans="1:6">
      <c r="A451" s="17"/>
      <c r="B451" s="17"/>
      <c r="C451" s="16"/>
      <c r="D451" s="9"/>
      <c r="E451" s="9"/>
      <c r="F451" s="9"/>
    </row>
    <row r="452" spans="1:6">
      <c r="A452" s="17"/>
      <c r="B452" s="17"/>
      <c r="C452" s="16"/>
      <c r="D452" s="9"/>
      <c r="E452" s="9"/>
      <c r="F452" s="9"/>
    </row>
    <row r="453" spans="1:6" ht="29.25">
      <c r="A453" s="22" t="s">
        <v>159</v>
      </c>
      <c r="B453" s="22"/>
      <c r="C453" s="26" t="s">
        <v>56</v>
      </c>
      <c r="D453" s="27">
        <f>D454+D455+D456</f>
        <v>423322</v>
      </c>
      <c r="E453" s="27">
        <f t="shared" ref="E453:F453" si="38">E454+E455+E456</f>
        <v>731777</v>
      </c>
      <c r="F453" s="27">
        <f t="shared" si="38"/>
        <v>710522.17</v>
      </c>
    </row>
    <row r="454" spans="1:6">
      <c r="A454" s="23"/>
      <c r="B454" s="88" t="s">
        <v>214</v>
      </c>
      <c r="C454" s="24" t="s">
        <v>215</v>
      </c>
      <c r="D454" s="14">
        <v>350956</v>
      </c>
      <c r="E454" s="14">
        <v>365456</v>
      </c>
      <c r="F454" s="14">
        <v>353746.21</v>
      </c>
    </row>
    <row r="455" spans="1:6" ht="30">
      <c r="A455" s="23"/>
      <c r="B455" s="88" t="s">
        <v>147</v>
      </c>
      <c r="C455" s="24" t="s">
        <v>148</v>
      </c>
      <c r="D455" s="14">
        <v>70000</v>
      </c>
      <c r="E455" s="14">
        <v>363955</v>
      </c>
      <c r="F455" s="14">
        <v>355849.71</v>
      </c>
    </row>
    <row r="456" spans="1:6" ht="45">
      <c r="A456" s="23"/>
      <c r="B456" s="88" t="s">
        <v>216</v>
      </c>
      <c r="C456" s="24" t="s">
        <v>199</v>
      </c>
      <c r="D456" s="14">
        <v>2366</v>
      </c>
      <c r="E456" s="14">
        <v>2366</v>
      </c>
      <c r="F456" s="14">
        <v>926.25</v>
      </c>
    </row>
    <row r="457" spans="1:6" ht="43.5">
      <c r="A457" s="22" t="s">
        <v>57</v>
      </c>
      <c r="B457" s="87"/>
      <c r="C457" s="26" t="s">
        <v>217</v>
      </c>
      <c r="D457" s="27">
        <f>D458+D459+D460+D461+D462+D463+D464</f>
        <v>1433703</v>
      </c>
      <c r="E457" s="27">
        <f t="shared" ref="E457:F457" si="39">E458+E459+E460+E461+E462+E463+E464</f>
        <v>1493103</v>
      </c>
      <c r="F457" s="27">
        <f t="shared" si="39"/>
        <v>1175487.44</v>
      </c>
    </row>
    <row r="458" spans="1:6" ht="30">
      <c r="A458" s="23"/>
      <c r="B458" s="88" t="s">
        <v>218</v>
      </c>
      <c r="C458" s="24" t="s">
        <v>219</v>
      </c>
      <c r="D458" s="14">
        <v>135636</v>
      </c>
      <c r="E458" s="14">
        <v>135636</v>
      </c>
      <c r="F458" s="14">
        <v>110595.24</v>
      </c>
    </row>
    <row r="459" spans="1:6">
      <c r="A459" s="23"/>
      <c r="B459" s="88" t="s">
        <v>220</v>
      </c>
      <c r="C459" s="24" t="s">
        <v>221</v>
      </c>
      <c r="D459" s="14">
        <v>708854</v>
      </c>
      <c r="E459" s="14">
        <v>708854</v>
      </c>
      <c r="F459" s="14">
        <v>476008.48</v>
      </c>
    </row>
    <row r="460" spans="1:6" ht="30">
      <c r="A460" s="23"/>
      <c r="B460" s="88" t="s">
        <v>222</v>
      </c>
      <c r="C460" s="24" t="s">
        <v>223</v>
      </c>
      <c r="D460" s="14">
        <v>40000</v>
      </c>
      <c r="E460" s="14">
        <v>40000</v>
      </c>
      <c r="F460" s="14">
        <v>37420.36</v>
      </c>
    </row>
    <row r="461" spans="1:6" ht="30">
      <c r="A461" s="23"/>
      <c r="B461" s="88" t="s">
        <v>224</v>
      </c>
      <c r="C461" s="24" t="s">
        <v>225</v>
      </c>
      <c r="D461" s="14">
        <v>486156</v>
      </c>
      <c r="E461" s="14">
        <v>528156</v>
      </c>
      <c r="F461" s="14">
        <v>492028.07</v>
      </c>
    </row>
    <row r="462" spans="1:6" ht="90">
      <c r="A462" s="23"/>
      <c r="B462" s="88" t="s">
        <v>149</v>
      </c>
      <c r="C462" s="24" t="s">
        <v>150</v>
      </c>
      <c r="D462" s="14">
        <v>21057</v>
      </c>
      <c r="E462" s="14">
        <v>38457</v>
      </c>
      <c r="F462" s="14">
        <v>25983.75</v>
      </c>
    </row>
    <row r="463" spans="1:6" ht="75">
      <c r="A463" s="23"/>
      <c r="B463" s="88" t="s">
        <v>151</v>
      </c>
      <c r="C463" s="24" t="s">
        <v>152</v>
      </c>
      <c r="D463" s="14">
        <v>2000</v>
      </c>
      <c r="E463" s="14">
        <v>2000</v>
      </c>
      <c r="F463" s="14">
        <v>0</v>
      </c>
    </row>
    <row r="464" spans="1:6">
      <c r="A464" s="23"/>
      <c r="B464" s="88" t="s">
        <v>226</v>
      </c>
      <c r="C464" s="24" t="s">
        <v>77</v>
      </c>
      <c r="D464" s="14">
        <v>40000</v>
      </c>
      <c r="E464" s="14">
        <v>40000</v>
      </c>
      <c r="F464" s="14">
        <v>33451.54</v>
      </c>
    </row>
    <row r="465" spans="1:6" ht="43.5">
      <c r="A465" s="22" t="s">
        <v>59</v>
      </c>
      <c r="B465" s="87"/>
      <c r="C465" s="26" t="s">
        <v>60</v>
      </c>
      <c r="D465" s="27">
        <f>D466+D467+D468</f>
        <v>1255500</v>
      </c>
      <c r="E465" s="27">
        <f t="shared" ref="E465:F465" si="40">E466+E467+E468</f>
        <v>1352900</v>
      </c>
      <c r="F465" s="27">
        <f t="shared" si="40"/>
        <v>1336360</v>
      </c>
    </row>
    <row r="466" spans="1:6" ht="35.25" customHeight="1">
      <c r="A466" s="23"/>
      <c r="B466" s="88" t="s">
        <v>153</v>
      </c>
      <c r="C466" s="24" t="s">
        <v>154</v>
      </c>
      <c r="D466" s="14">
        <v>1115900</v>
      </c>
      <c r="E466" s="14">
        <v>1207300</v>
      </c>
      <c r="F466" s="14">
        <v>1194760</v>
      </c>
    </row>
    <row r="467" spans="1:6">
      <c r="A467" s="23"/>
      <c r="B467" s="88" t="s">
        <v>227</v>
      </c>
      <c r="C467" s="24" t="s">
        <v>228</v>
      </c>
      <c r="D467" s="14">
        <v>132600</v>
      </c>
      <c r="E467" s="14">
        <v>138600</v>
      </c>
      <c r="F467" s="14">
        <v>138600</v>
      </c>
    </row>
    <row r="468" spans="1:6" ht="30">
      <c r="A468" s="23"/>
      <c r="B468" s="88" t="s">
        <v>229</v>
      </c>
      <c r="C468" s="24" t="s">
        <v>230</v>
      </c>
      <c r="D468" s="14">
        <v>7000</v>
      </c>
      <c r="E468" s="14">
        <v>7000</v>
      </c>
      <c r="F468" s="14">
        <v>3000</v>
      </c>
    </row>
    <row r="469" spans="1:6">
      <c r="A469" s="22"/>
      <c r="B469" s="22"/>
      <c r="C469" s="26" t="s">
        <v>63</v>
      </c>
      <c r="D469" s="27">
        <f>D382+D387+D390+D392+D395+D402+D407+D410+D412+D414+D428+D432+D447+D453+D457+D465</f>
        <v>32344365</v>
      </c>
      <c r="E469" s="27">
        <f t="shared" ref="E469:F469" si="41">E382+E387+E390+E392+E395+E402+E407+E410+E412+E414+E428+E432+E447+E453+E457+E465</f>
        <v>36364626</v>
      </c>
      <c r="F469" s="27">
        <f t="shared" si="41"/>
        <v>34191071.590000004</v>
      </c>
    </row>
    <row r="470" spans="1:6">
      <c r="A470" s="17"/>
      <c r="B470" s="17"/>
      <c r="C470" s="16"/>
      <c r="D470" s="9"/>
      <c r="E470" s="9"/>
      <c r="F470" s="9"/>
    </row>
    <row r="471" spans="1:6">
      <c r="A471" s="17"/>
      <c r="B471" s="17"/>
      <c r="C471" s="16"/>
      <c r="D471" s="9"/>
      <c r="E471" s="9"/>
      <c r="F471" s="9"/>
    </row>
    <row r="472" spans="1:6">
      <c r="A472" s="17"/>
      <c r="B472" s="17"/>
      <c r="C472" s="16"/>
      <c r="D472" s="9"/>
      <c r="E472" s="9"/>
      <c r="F472" s="9"/>
    </row>
    <row r="473" spans="1:6">
      <c r="A473" s="17"/>
      <c r="B473" s="17"/>
      <c r="C473" s="16"/>
      <c r="D473" s="9"/>
      <c r="E473" s="9"/>
      <c r="F473" s="9"/>
    </row>
    <row r="474" spans="1:6">
      <c r="A474" s="17"/>
      <c r="B474" s="17"/>
      <c r="C474" s="16"/>
      <c r="D474" s="9"/>
      <c r="E474" s="9"/>
      <c r="F474" s="9"/>
    </row>
    <row r="475" spans="1:6">
      <c r="A475" s="17"/>
      <c r="B475" s="17"/>
      <c r="C475" s="16"/>
      <c r="D475" s="9"/>
      <c r="E475" s="9"/>
      <c r="F475" s="9"/>
    </row>
    <row r="476" spans="1:6">
      <c r="A476" s="17"/>
      <c r="B476" s="17"/>
      <c r="C476" s="16"/>
      <c r="D476" s="9"/>
      <c r="E476" s="9"/>
      <c r="F476" s="9"/>
    </row>
    <row r="477" spans="1:6">
      <c r="A477" s="17"/>
      <c r="B477" s="17"/>
      <c r="C477" s="16"/>
      <c r="D477" s="9"/>
      <c r="E477" s="9"/>
      <c r="F477" s="9"/>
    </row>
    <row r="478" spans="1:6">
      <c r="A478" s="17"/>
      <c r="B478" s="17"/>
      <c r="C478" s="16"/>
      <c r="D478" s="9"/>
      <c r="E478" s="9"/>
      <c r="F478" s="9"/>
    </row>
    <row r="479" spans="1:6">
      <c r="A479" s="17"/>
      <c r="B479" s="17"/>
      <c r="C479" s="16"/>
      <c r="D479" s="9"/>
      <c r="E479" s="9"/>
      <c r="F479" s="9"/>
    </row>
    <row r="480" spans="1:6" ht="13.5" customHeight="1">
      <c r="A480" s="17"/>
      <c r="B480" s="17"/>
      <c r="C480" s="16"/>
      <c r="D480" s="9"/>
      <c r="E480" s="9"/>
      <c r="F480" s="9"/>
    </row>
    <row r="481" spans="1:7" hidden="1">
      <c r="A481" s="17"/>
      <c r="B481" s="17"/>
      <c r="C481" s="16"/>
      <c r="D481" s="9"/>
      <c r="E481" s="9"/>
      <c r="F481" s="9"/>
    </row>
    <row r="482" spans="1:7" hidden="1">
      <c r="A482" s="17"/>
      <c r="B482" s="17"/>
      <c r="C482" s="16"/>
      <c r="D482" s="9"/>
      <c r="E482" s="9"/>
      <c r="F482" s="9"/>
    </row>
    <row r="483" spans="1:7" s="84" customFormat="1">
      <c r="A483" s="17"/>
      <c r="B483" s="17"/>
      <c r="C483" s="16"/>
      <c r="D483" s="9"/>
      <c r="E483" s="9"/>
      <c r="F483" s="9"/>
    </row>
    <row r="484" spans="1:7" s="84" customFormat="1">
      <c r="A484" s="17"/>
      <c r="B484" s="17"/>
      <c r="C484" s="16"/>
      <c r="D484" s="9"/>
      <c r="E484" s="9"/>
      <c r="F484" s="9"/>
    </row>
    <row r="485" spans="1:7" s="84" customFormat="1">
      <c r="A485" s="17"/>
      <c r="B485" s="17"/>
      <c r="C485" s="16"/>
      <c r="D485" s="9"/>
      <c r="E485" s="9"/>
      <c r="F485" s="9"/>
    </row>
    <row r="486" spans="1:7" ht="18.75">
      <c r="A486" s="205" t="s">
        <v>165</v>
      </c>
      <c r="B486" s="205"/>
      <c r="C486" s="205"/>
      <c r="D486" s="205"/>
      <c r="E486" s="205"/>
      <c r="F486" s="205"/>
      <c r="G486" s="205"/>
    </row>
    <row r="487" spans="1:7" s="35" customFormat="1" ht="18.75">
      <c r="A487" s="213" t="s">
        <v>231</v>
      </c>
      <c r="B487" s="213"/>
      <c r="C487" s="213"/>
      <c r="D487" s="213"/>
      <c r="E487" s="213"/>
      <c r="F487" s="213"/>
      <c r="G487" s="213"/>
    </row>
    <row r="488" spans="1:7" s="84" customFormat="1" ht="18.75">
      <c r="A488" s="108"/>
      <c r="B488" s="108"/>
      <c r="C488" s="108"/>
      <c r="D488" s="108"/>
      <c r="E488" s="108"/>
      <c r="F488" s="108"/>
      <c r="G488" s="108"/>
    </row>
    <row r="489" spans="1:7" s="84" customFormat="1" ht="18.75">
      <c r="A489" s="108"/>
      <c r="B489" s="108"/>
      <c r="C489" s="108"/>
      <c r="D489" s="108"/>
      <c r="E489" s="108"/>
      <c r="F489" s="108"/>
      <c r="G489" s="108"/>
    </row>
    <row r="490" spans="1:7" s="35" customFormat="1">
      <c r="A490" s="42"/>
      <c r="B490" s="42"/>
      <c r="C490" s="42"/>
      <c r="D490" s="42"/>
      <c r="E490" s="42"/>
      <c r="F490" s="42"/>
    </row>
    <row r="491" spans="1:7" ht="30">
      <c r="A491" s="61" t="s">
        <v>28</v>
      </c>
      <c r="B491" s="61" t="s">
        <v>67</v>
      </c>
      <c r="C491" s="46" t="s">
        <v>29</v>
      </c>
      <c r="D491" s="62" t="s">
        <v>69</v>
      </c>
      <c r="E491" s="62" t="s">
        <v>70</v>
      </c>
      <c r="F491" s="62" t="s">
        <v>169</v>
      </c>
      <c r="G491" s="58"/>
    </row>
    <row r="492" spans="1:7" ht="29.25">
      <c r="A492" s="22" t="s">
        <v>31</v>
      </c>
      <c r="B492" s="87"/>
      <c r="C492" s="26" t="s">
        <v>232</v>
      </c>
      <c r="D492" s="27">
        <f>D493</f>
        <v>0</v>
      </c>
      <c r="E492" s="27">
        <f t="shared" ref="E492:F492" si="42">E493</f>
        <v>926607</v>
      </c>
      <c r="F492" s="27">
        <f t="shared" si="42"/>
        <v>926606.36</v>
      </c>
    </row>
    <row r="493" spans="1:7">
      <c r="A493" s="23"/>
      <c r="B493" s="88" t="s">
        <v>76</v>
      </c>
      <c r="C493" s="24" t="s">
        <v>77</v>
      </c>
      <c r="D493" s="14">
        <v>0</v>
      </c>
      <c r="E493" s="14">
        <v>926607</v>
      </c>
      <c r="F493" s="14">
        <v>926606.36</v>
      </c>
    </row>
    <row r="494" spans="1:7" ht="29.25">
      <c r="A494" s="22" t="s">
        <v>39</v>
      </c>
      <c r="B494" s="87"/>
      <c r="C494" s="26" t="s">
        <v>40</v>
      </c>
      <c r="D494" s="27">
        <f>D495+D496</f>
        <v>73700</v>
      </c>
      <c r="E494" s="27">
        <f t="shared" ref="E494:F494" si="43">E495+E496</f>
        <v>73842</v>
      </c>
      <c r="F494" s="27">
        <f t="shared" si="43"/>
        <v>73841.08</v>
      </c>
    </row>
    <row r="495" spans="1:7">
      <c r="A495" s="23"/>
      <c r="B495" s="88" t="s">
        <v>84</v>
      </c>
      <c r="C495" s="24" t="s">
        <v>85</v>
      </c>
      <c r="D495" s="14">
        <v>73700</v>
      </c>
      <c r="E495" s="14">
        <v>73700</v>
      </c>
      <c r="F495" s="14">
        <v>73700</v>
      </c>
    </row>
    <row r="496" spans="1:7" ht="30">
      <c r="A496" s="23"/>
      <c r="B496" s="88" t="s">
        <v>88</v>
      </c>
      <c r="C496" s="24" t="s">
        <v>89</v>
      </c>
      <c r="D496" s="14">
        <v>0</v>
      </c>
      <c r="E496" s="14">
        <v>142</v>
      </c>
      <c r="F496" s="14">
        <v>141.08000000000001</v>
      </c>
    </row>
    <row r="497" spans="1:6" ht="86.25">
      <c r="A497" s="22" t="s">
        <v>41</v>
      </c>
      <c r="B497" s="87"/>
      <c r="C497" s="26" t="s">
        <v>42</v>
      </c>
      <c r="D497" s="27">
        <f>D498+D500+D501</f>
        <v>1576</v>
      </c>
      <c r="E497" s="27">
        <f t="shared" ref="E497:F497" si="44">E498+E500+E501</f>
        <v>146932</v>
      </c>
      <c r="F497" s="27">
        <f t="shared" si="44"/>
        <v>114526</v>
      </c>
    </row>
    <row r="498" spans="1:6" ht="59.25" customHeight="1">
      <c r="A498" s="23"/>
      <c r="B498" s="88" t="s">
        <v>93</v>
      </c>
      <c r="C498" s="24" t="s">
        <v>167</v>
      </c>
      <c r="D498" s="14">
        <v>1576</v>
      </c>
      <c r="E498" s="14">
        <v>1576</v>
      </c>
      <c r="F498" s="14">
        <v>1576</v>
      </c>
    </row>
    <row r="499" spans="1:6" hidden="1">
      <c r="A499" s="23"/>
      <c r="B499" s="88"/>
      <c r="C499" s="24"/>
      <c r="D499" s="14"/>
      <c r="E499" s="14"/>
      <c r="F499" s="14"/>
    </row>
    <row r="500" spans="1:6" ht="135">
      <c r="A500" s="23"/>
      <c r="B500" s="88" t="s">
        <v>95</v>
      </c>
      <c r="C500" s="24" t="s">
        <v>96</v>
      </c>
      <c r="D500" s="14">
        <v>0</v>
      </c>
      <c r="E500" s="14">
        <v>102892</v>
      </c>
      <c r="F500" s="14">
        <v>70486</v>
      </c>
    </row>
    <row r="501" spans="1:6" ht="35.25" customHeight="1">
      <c r="A501" s="23"/>
      <c r="B501" s="88" t="s">
        <v>97</v>
      </c>
      <c r="C501" s="24" t="s">
        <v>98</v>
      </c>
      <c r="D501" s="14">
        <v>0</v>
      </c>
      <c r="E501" s="14">
        <v>42464</v>
      </c>
      <c r="F501" s="14">
        <v>42464</v>
      </c>
    </row>
    <row r="502" spans="1:6" s="35" customFormat="1" ht="29.25">
      <c r="A502" s="22" t="s">
        <v>49</v>
      </c>
      <c r="B502" s="87"/>
      <c r="C502" s="26" t="s">
        <v>50</v>
      </c>
      <c r="D502" s="27">
        <f>D503</f>
        <v>0</v>
      </c>
      <c r="E502" s="27">
        <f t="shared" ref="E502:F502" si="45">E503</f>
        <v>12904</v>
      </c>
      <c r="F502" s="27">
        <f t="shared" si="45"/>
        <v>11964.18</v>
      </c>
    </row>
    <row r="503" spans="1:6" s="35" customFormat="1">
      <c r="A503" s="23"/>
      <c r="B503" s="88" t="s">
        <v>115</v>
      </c>
      <c r="C503" s="24" t="s">
        <v>116</v>
      </c>
      <c r="D503" s="14">
        <v>0</v>
      </c>
      <c r="E503" s="14">
        <v>12904</v>
      </c>
      <c r="F503" s="14">
        <v>11964.18</v>
      </c>
    </row>
    <row r="504" spans="1:6" s="35" customFormat="1">
      <c r="A504" s="22" t="s">
        <v>51</v>
      </c>
      <c r="B504" s="87"/>
      <c r="C504" s="26" t="s">
        <v>52</v>
      </c>
      <c r="D504" s="27">
        <f>D505</f>
        <v>500</v>
      </c>
      <c r="E504" s="27">
        <f t="shared" ref="E504:F504" si="46">E505</f>
        <v>950</v>
      </c>
      <c r="F504" s="27">
        <f t="shared" si="46"/>
        <v>950</v>
      </c>
    </row>
    <row r="505" spans="1:6" s="35" customFormat="1">
      <c r="A505" s="23"/>
      <c r="B505" s="88" t="s">
        <v>125</v>
      </c>
      <c r="C505" s="24" t="s">
        <v>77</v>
      </c>
      <c r="D505" s="14">
        <v>500</v>
      </c>
      <c r="E505" s="14">
        <v>950</v>
      </c>
      <c r="F505" s="14">
        <v>950</v>
      </c>
    </row>
    <row r="506" spans="1:6">
      <c r="A506" s="22" t="s">
        <v>53</v>
      </c>
      <c r="B506" s="87"/>
      <c r="C506" s="26" t="s">
        <v>233</v>
      </c>
      <c r="D506" s="27">
        <f>D507+D509+D510+D511+D512+D513</f>
        <v>4565600</v>
      </c>
      <c r="E506" s="27">
        <f t="shared" ref="E506:F506" si="47">E507+E509+E510+E511+E512+E513</f>
        <v>5285356</v>
      </c>
      <c r="F506" s="27">
        <f t="shared" si="47"/>
        <v>5118418.47</v>
      </c>
    </row>
    <row r="507" spans="1:6">
      <c r="A507" s="23"/>
      <c r="B507" s="88" t="s">
        <v>128</v>
      </c>
      <c r="C507" s="24" t="s">
        <v>129</v>
      </c>
      <c r="D507" s="14">
        <v>252000</v>
      </c>
      <c r="E507" s="14">
        <v>263000</v>
      </c>
      <c r="F507" s="14">
        <v>258143</v>
      </c>
    </row>
    <row r="508" spans="1:6" s="84" customFormat="1">
      <c r="A508" s="47"/>
      <c r="B508" s="133"/>
      <c r="C508" s="48"/>
      <c r="D508" s="49"/>
      <c r="E508" s="49"/>
      <c r="F508" s="49"/>
    </row>
    <row r="509" spans="1:6" ht="90">
      <c r="A509" s="23"/>
      <c r="B509" s="88" t="s">
        <v>131</v>
      </c>
      <c r="C509" s="24" t="s">
        <v>133</v>
      </c>
      <c r="D509" s="14">
        <v>4213000</v>
      </c>
      <c r="E509" s="14">
        <v>4764100</v>
      </c>
      <c r="F509" s="14">
        <v>4613042.7</v>
      </c>
    </row>
    <row r="510" spans="1:6" ht="120">
      <c r="A510" s="23"/>
      <c r="B510" s="88" t="s">
        <v>132</v>
      </c>
      <c r="C510" s="24" t="s">
        <v>134</v>
      </c>
      <c r="D510" s="14">
        <v>30600</v>
      </c>
      <c r="E510" s="14">
        <v>30200</v>
      </c>
      <c r="F510" s="14">
        <v>26281.8</v>
      </c>
    </row>
    <row r="511" spans="1:6">
      <c r="A511" s="23"/>
      <c r="B511" s="88" t="s">
        <v>137</v>
      </c>
      <c r="C511" s="24" t="s">
        <v>138</v>
      </c>
      <c r="D511" s="14">
        <v>0</v>
      </c>
      <c r="E511" s="14">
        <v>3596</v>
      </c>
      <c r="F511" s="14">
        <v>579.88</v>
      </c>
    </row>
    <row r="512" spans="1:6" ht="45">
      <c r="A512" s="23"/>
      <c r="B512" s="88" t="s">
        <v>143</v>
      </c>
      <c r="C512" s="24" t="s">
        <v>144</v>
      </c>
      <c r="D512" s="14">
        <v>70000</v>
      </c>
      <c r="E512" s="14">
        <v>98910</v>
      </c>
      <c r="F512" s="14">
        <v>98910</v>
      </c>
    </row>
    <row r="513" spans="1:6">
      <c r="A513" s="23"/>
      <c r="B513" s="88" t="s">
        <v>145</v>
      </c>
      <c r="C513" s="24" t="s">
        <v>77</v>
      </c>
      <c r="D513" s="14">
        <v>0</v>
      </c>
      <c r="E513" s="14">
        <v>125550</v>
      </c>
      <c r="F513" s="14">
        <v>121461.09</v>
      </c>
    </row>
    <row r="514" spans="1:6">
      <c r="A514" s="23"/>
      <c r="B514" s="88"/>
      <c r="C514" s="26" t="s">
        <v>158</v>
      </c>
      <c r="D514" s="27">
        <f>D492+D494+D497+D502+D504+D506</f>
        <v>4641376</v>
      </c>
      <c r="E514" s="27">
        <f t="shared" ref="E514:F514" si="48">E492+E494+E497+E502+E504+E506</f>
        <v>6446591</v>
      </c>
      <c r="F514" s="27">
        <f t="shared" si="48"/>
        <v>6246306.0899999999</v>
      </c>
    </row>
    <row r="515" spans="1:6">
      <c r="A515" s="17"/>
      <c r="B515" s="17"/>
      <c r="C515" s="16"/>
      <c r="D515" s="9"/>
      <c r="E515" s="9"/>
      <c r="F515" s="9"/>
    </row>
    <row r="516" spans="1:6">
      <c r="A516" s="17"/>
      <c r="B516" s="17"/>
      <c r="C516" s="16"/>
      <c r="D516" s="9"/>
      <c r="E516" s="9"/>
      <c r="F516" s="9"/>
    </row>
    <row r="517" spans="1:6" s="84" customFormat="1">
      <c r="A517" s="17"/>
      <c r="B517" s="17"/>
      <c r="C517" s="16"/>
      <c r="D517" s="9"/>
      <c r="E517" s="9"/>
      <c r="F517" s="9"/>
    </row>
    <row r="518" spans="1:6" s="84" customFormat="1">
      <c r="A518" s="17"/>
      <c r="B518" s="17"/>
      <c r="C518" s="16"/>
      <c r="D518" s="9"/>
      <c r="E518" s="9"/>
      <c r="F518" s="9"/>
    </row>
    <row r="519" spans="1:6" s="84" customFormat="1">
      <c r="A519" s="17"/>
      <c r="B519" s="17"/>
      <c r="C519" s="16"/>
      <c r="D519" s="9"/>
      <c r="E519" s="9"/>
      <c r="F519" s="9"/>
    </row>
    <row r="520" spans="1:6" s="84" customFormat="1">
      <c r="A520" s="17"/>
      <c r="B520" s="17"/>
      <c r="C520" s="16"/>
      <c r="D520" s="9"/>
      <c r="E520" s="9"/>
      <c r="F520" s="9"/>
    </row>
    <row r="521" spans="1:6" s="84" customFormat="1">
      <c r="A521" s="17"/>
      <c r="B521" s="17"/>
      <c r="C521" s="16"/>
      <c r="D521" s="9"/>
      <c r="E521" s="9"/>
      <c r="F521" s="9"/>
    </row>
    <row r="522" spans="1:6" s="84" customFormat="1">
      <c r="A522" s="17"/>
      <c r="B522" s="17"/>
      <c r="C522" s="16"/>
      <c r="D522" s="9"/>
      <c r="E522" s="9"/>
      <c r="F522" s="9"/>
    </row>
    <row r="523" spans="1:6" s="84" customFormat="1">
      <c r="A523" s="17"/>
      <c r="B523" s="17"/>
      <c r="C523" s="16"/>
      <c r="D523" s="9"/>
      <c r="E523" s="9"/>
      <c r="F523" s="9"/>
    </row>
    <row r="524" spans="1:6" s="84" customFormat="1">
      <c r="A524" s="17"/>
      <c r="B524" s="17"/>
      <c r="C524" s="16"/>
      <c r="D524" s="9"/>
      <c r="E524" s="9"/>
      <c r="F524" s="9"/>
    </row>
    <row r="525" spans="1:6">
      <c r="A525" s="17"/>
      <c r="B525" s="17"/>
      <c r="C525" s="16"/>
      <c r="D525" s="9"/>
      <c r="E525" s="9"/>
      <c r="F525" s="9"/>
    </row>
    <row r="526" spans="1:6" s="84" customFormat="1">
      <c r="A526" s="17"/>
      <c r="B526" s="17"/>
      <c r="C526" s="16"/>
      <c r="D526" s="9"/>
      <c r="E526" s="9"/>
      <c r="F526" s="9"/>
    </row>
    <row r="527" spans="1:6" s="84" customFormat="1">
      <c r="A527" s="17"/>
      <c r="B527" s="17"/>
      <c r="C527" s="16"/>
      <c r="D527" s="9"/>
      <c r="E527" s="9"/>
      <c r="F527" s="9"/>
    </row>
    <row r="528" spans="1:6" s="84" customFormat="1">
      <c r="A528" s="17"/>
      <c r="B528" s="17"/>
      <c r="C528" s="16"/>
      <c r="D528" s="9"/>
      <c r="E528" s="9"/>
      <c r="F528" s="9"/>
    </row>
    <row r="529" spans="1:6" s="84" customFormat="1">
      <c r="A529" s="17"/>
      <c r="B529" s="17"/>
      <c r="C529" s="16"/>
      <c r="D529" s="9"/>
      <c r="E529" s="9"/>
      <c r="F529" s="9"/>
    </row>
    <row r="530" spans="1:6" s="84" customFormat="1">
      <c r="A530" s="17"/>
      <c r="B530" s="17"/>
      <c r="C530" s="16"/>
      <c r="D530" s="9"/>
      <c r="E530" s="9"/>
      <c r="F530" s="9"/>
    </row>
    <row r="531" spans="1:6" s="84" customFormat="1">
      <c r="A531" s="17"/>
      <c r="B531" s="17"/>
      <c r="C531" s="16"/>
      <c r="D531" s="9"/>
      <c r="E531" s="9"/>
      <c r="F531" s="9"/>
    </row>
    <row r="532" spans="1:6" s="84" customFormat="1">
      <c r="A532" s="17"/>
      <c r="B532" s="17"/>
      <c r="C532" s="16"/>
      <c r="D532" s="9"/>
      <c r="E532" s="9"/>
      <c r="F532" s="9"/>
    </row>
    <row r="533" spans="1:6" s="84" customFormat="1">
      <c r="A533" s="17"/>
      <c r="B533" s="17"/>
      <c r="C533" s="16"/>
      <c r="D533" s="9"/>
      <c r="E533" s="9"/>
      <c r="F533" s="9"/>
    </row>
    <row r="534" spans="1:6">
      <c r="A534" s="54"/>
      <c r="B534" s="54"/>
      <c r="C534" s="54"/>
      <c r="D534" s="54"/>
      <c r="E534" s="54"/>
      <c r="F534" s="54"/>
    </row>
    <row r="535" spans="1:6">
      <c r="A535" s="17"/>
      <c r="B535" s="17"/>
      <c r="C535" s="16"/>
      <c r="D535" s="9"/>
      <c r="E535" s="9"/>
      <c r="F535" s="9"/>
    </row>
    <row r="536" spans="1:6">
      <c r="A536" s="17"/>
      <c r="B536" s="17"/>
      <c r="C536" s="16"/>
      <c r="D536" s="9"/>
      <c r="E536" s="9"/>
      <c r="F536" s="9"/>
    </row>
    <row r="537" spans="1:6" s="84" customFormat="1">
      <c r="A537" s="17"/>
      <c r="B537" s="17"/>
      <c r="C537" s="16"/>
      <c r="D537" s="9"/>
      <c r="E537" s="9"/>
      <c r="F537" s="9"/>
    </row>
    <row r="538" spans="1:6" s="84" customFormat="1">
      <c r="A538" s="17"/>
      <c r="B538" s="17"/>
      <c r="C538" s="16"/>
      <c r="D538" s="9"/>
      <c r="E538" s="9"/>
      <c r="F538" s="9"/>
    </row>
    <row r="539" spans="1:6" s="84" customFormat="1">
      <c r="A539" s="17"/>
      <c r="B539" s="17"/>
      <c r="C539" s="16"/>
      <c r="D539" s="9"/>
      <c r="E539" s="9"/>
      <c r="F539" s="9"/>
    </row>
    <row r="540" spans="1:6" s="84" customFormat="1">
      <c r="A540" s="17"/>
      <c r="B540" s="17"/>
      <c r="C540" s="16"/>
      <c r="D540" s="9"/>
      <c r="E540" s="9"/>
      <c r="F540" s="9"/>
    </row>
    <row r="541" spans="1:6">
      <c r="A541" s="17"/>
      <c r="B541" s="17"/>
      <c r="C541" s="16"/>
      <c r="D541" s="9"/>
      <c r="E541" s="9"/>
      <c r="F541" s="9"/>
    </row>
    <row r="542" spans="1:6">
      <c r="A542" s="17"/>
      <c r="B542" s="17"/>
      <c r="C542" s="16"/>
      <c r="D542" s="9"/>
      <c r="E542" s="9"/>
      <c r="F542" s="9"/>
    </row>
    <row r="543" spans="1:6">
      <c r="A543" s="4"/>
      <c r="B543" s="4"/>
      <c r="C543" s="16"/>
      <c r="D543" s="9"/>
      <c r="E543" s="9"/>
      <c r="F543" s="9"/>
    </row>
    <row r="544" spans="1:6">
      <c r="A544" s="4"/>
      <c r="B544" s="4"/>
      <c r="C544" s="16"/>
      <c r="D544" s="9"/>
      <c r="E544" s="9"/>
      <c r="F544" s="9"/>
    </row>
    <row r="545" spans="1:7">
      <c r="A545" s="4"/>
      <c r="B545" s="4"/>
      <c r="C545" s="16"/>
      <c r="D545" s="9"/>
      <c r="E545" s="9"/>
      <c r="F545" s="9"/>
    </row>
    <row r="546" spans="1:7">
      <c r="A546" s="214" t="s">
        <v>234</v>
      </c>
      <c r="B546" s="215"/>
      <c r="C546" s="215"/>
      <c r="D546" s="215"/>
      <c r="E546" s="215"/>
      <c r="F546" s="135">
        <f>F547+F548+F549+F550</f>
        <v>11622482</v>
      </c>
      <c r="G546" s="31"/>
    </row>
    <row r="547" spans="1:7" ht="30" customHeight="1">
      <c r="A547" s="4"/>
      <c r="B547" s="134">
        <v>1</v>
      </c>
      <c r="C547" s="190" t="s">
        <v>235</v>
      </c>
      <c r="D547" s="190"/>
      <c r="E547" s="190"/>
      <c r="F547" s="14">
        <v>804000</v>
      </c>
      <c r="G547" s="4"/>
    </row>
    <row r="548" spans="1:7">
      <c r="A548" s="4"/>
      <c r="B548" s="134">
        <v>2</v>
      </c>
      <c r="C548" s="190" t="s">
        <v>236</v>
      </c>
      <c r="D548" s="190"/>
      <c r="E548" s="190"/>
      <c r="F548" s="14">
        <v>1960000</v>
      </c>
      <c r="G548" s="4"/>
    </row>
    <row r="549" spans="1:7">
      <c r="A549" s="4"/>
      <c r="B549" s="134">
        <v>3</v>
      </c>
      <c r="C549" s="190" t="s">
        <v>237</v>
      </c>
      <c r="D549" s="190"/>
      <c r="E549" s="190"/>
      <c r="F549" s="14">
        <v>8300000</v>
      </c>
      <c r="G549" s="4"/>
    </row>
    <row r="550" spans="1:7" ht="16.5" customHeight="1">
      <c r="A550" s="4"/>
      <c r="B550" s="134">
        <v>4</v>
      </c>
      <c r="C550" s="190" t="s">
        <v>238</v>
      </c>
      <c r="D550" s="190"/>
      <c r="E550" s="190"/>
      <c r="F550" s="14">
        <v>558482</v>
      </c>
      <c r="G550" s="4"/>
    </row>
    <row r="551" spans="1:7" s="84" customFormat="1" ht="16.5" customHeight="1">
      <c r="A551" s="4"/>
      <c r="B551" s="125"/>
      <c r="C551" s="143"/>
      <c r="D551" s="143"/>
      <c r="E551" s="143"/>
      <c r="F551" s="49"/>
      <c r="G551" s="4"/>
    </row>
    <row r="552" spans="1:7" s="84" customFormat="1" ht="16.5" customHeight="1">
      <c r="A552" s="4"/>
      <c r="B552" s="125"/>
      <c r="C552" s="143"/>
      <c r="D552" s="143"/>
      <c r="E552" s="143"/>
      <c r="F552" s="49"/>
      <c r="G552" s="4"/>
    </row>
    <row r="553" spans="1:7" s="84" customFormat="1" ht="16.5" customHeight="1">
      <c r="A553" s="4"/>
      <c r="B553" s="125"/>
      <c r="C553" s="209" t="s">
        <v>719</v>
      </c>
      <c r="D553" s="209"/>
      <c r="E553" s="209"/>
      <c r="F553" s="49"/>
      <c r="G553" s="4"/>
    </row>
    <row r="554" spans="1:7">
      <c r="A554" s="4"/>
      <c r="B554" s="4"/>
      <c r="C554" s="16"/>
      <c r="D554" s="9"/>
      <c r="E554" s="9"/>
      <c r="F554" s="9"/>
      <c r="G554" s="4"/>
    </row>
    <row r="555" spans="1:7">
      <c r="A555" s="199" t="s">
        <v>247</v>
      </c>
      <c r="B555" s="199"/>
      <c r="C555" s="199"/>
      <c r="D555" s="199"/>
      <c r="E555" s="199"/>
      <c r="F555" s="199"/>
      <c r="G555" s="199"/>
    </row>
    <row r="556" spans="1:7">
      <c r="A556" s="4"/>
      <c r="B556" s="4"/>
      <c r="C556" s="16"/>
      <c r="D556" s="9"/>
      <c r="E556" s="9"/>
      <c r="F556" s="9"/>
      <c r="G556" s="4"/>
    </row>
    <row r="557" spans="1:7">
      <c r="A557" s="207" t="s">
        <v>239</v>
      </c>
      <c r="B557" s="208"/>
      <c r="C557" s="208"/>
      <c r="D557" s="208"/>
      <c r="E557" s="208"/>
      <c r="F557" s="136">
        <f>F558+F560+F562</f>
        <v>1006606.36</v>
      </c>
      <c r="G557" s="4"/>
    </row>
    <row r="558" spans="1:7">
      <c r="A558" s="17"/>
      <c r="B558" s="22" t="s">
        <v>72</v>
      </c>
      <c r="C558" s="183" t="s">
        <v>73</v>
      </c>
      <c r="D558" s="183"/>
      <c r="E558" s="183"/>
      <c r="F558" s="27">
        <f>F559</f>
        <v>0</v>
      </c>
      <c r="G558" s="4"/>
    </row>
    <row r="559" spans="1:7">
      <c r="A559" s="17"/>
      <c r="B559" s="23" t="s">
        <v>240</v>
      </c>
      <c r="C559" s="190" t="s">
        <v>241</v>
      </c>
      <c r="D559" s="190"/>
      <c r="E559" s="190"/>
      <c r="F559" s="14">
        <v>0</v>
      </c>
      <c r="G559" s="4"/>
    </row>
    <row r="560" spans="1:7">
      <c r="A560" s="17"/>
      <c r="B560" s="22" t="s">
        <v>74</v>
      </c>
      <c r="C560" s="183" t="s">
        <v>75</v>
      </c>
      <c r="D560" s="183"/>
      <c r="E560" s="183"/>
      <c r="F560" s="27">
        <f>F561</f>
        <v>80000</v>
      </c>
      <c r="G560" s="4"/>
    </row>
    <row r="561" spans="1:7" ht="46.5" customHeight="1">
      <c r="A561" s="17"/>
      <c r="B561" s="23" t="s">
        <v>242</v>
      </c>
      <c r="C561" s="190" t="s">
        <v>349</v>
      </c>
      <c r="D561" s="190"/>
      <c r="E561" s="190"/>
      <c r="F561" s="14">
        <v>80000</v>
      </c>
      <c r="G561" s="4"/>
    </row>
    <row r="562" spans="1:7" ht="18" customHeight="1">
      <c r="A562" s="17"/>
      <c r="B562" s="22" t="s">
        <v>76</v>
      </c>
      <c r="C562" s="183" t="s">
        <v>77</v>
      </c>
      <c r="D562" s="183"/>
      <c r="E562" s="183"/>
      <c r="F562" s="27">
        <f>F563</f>
        <v>926606.36</v>
      </c>
      <c r="G562" s="4"/>
    </row>
    <row r="563" spans="1:7" ht="48" customHeight="1">
      <c r="A563" s="17"/>
      <c r="B563" s="23" t="s">
        <v>243</v>
      </c>
      <c r="C563" s="192" t="s">
        <v>244</v>
      </c>
      <c r="D563" s="201"/>
      <c r="E563" s="202"/>
      <c r="F563" s="14">
        <v>926606.36</v>
      </c>
      <c r="G563" s="4"/>
    </row>
    <row r="564" spans="1:7">
      <c r="A564" s="17"/>
      <c r="B564" s="17"/>
      <c r="C564" s="192" t="s">
        <v>245</v>
      </c>
      <c r="D564" s="201"/>
      <c r="E564" s="202"/>
      <c r="F564" s="11"/>
      <c r="G564" s="4"/>
    </row>
    <row r="565" spans="1:7" s="53" customFormat="1">
      <c r="A565" s="17"/>
      <c r="B565" s="17"/>
      <c r="C565" s="51"/>
      <c r="D565" s="51"/>
      <c r="E565" s="51"/>
      <c r="F565" s="49"/>
      <c r="G565" s="4"/>
    </row>
    <row r="566" spans="1:7">
      <c r="A566" s="200" t="s">
        <v>246</v>
      </c>
      <c r="B566" s="203"/>
      <c r="C566" s="203"/>
      <c r="D566" s="203"/>
      <c r="E566" s="204"/>
      <c r="F566" s="136">
        <f>F567</f>
        <v>38862.71</v>
      </c>
      <c r="G566" s="4"/>
    </row>
    <row r="567" spans="1:7">
      <c r="A567" s="17"/>
      <c r="B567" s="22" t="s">
        <v>78</v>
      </c>
      <c r="C567" s="183" t="s">
        <v>79</v>
      </c>
      <c r="D567" s="183"/>
      <c r="E567" s="183"/>
      <c r="F567" s="27">
        <f>F568</f>
        <v>38862.71</v>
      </c>
      <c r="G567" s="4"/>
    </row>
    <row r="568" spans="1:7">
      <c r="A568" s="17"/>
      <c r="B568" s="23" t="s">
        <v>248</v>
      </c>
      <c r="C568" s="190" t="s">
        <v>249</v>
      </c>
      <c r="D568" s="190"/>
      <c r="E568" s="190"/>
      <c r="F568" s="14">
        <v>38862.71</v>
      </c>
      <c r="G568" s="4"/>
    </row>
    <row r="569" spans="1:7" s="53" customFormat="1">
      <c r="A569" s="17"/>
      <c r="B569" s="17"/>
      <c r="C569" s="51"/>
      <c r="D569" s="51"/>
      <c r="E569" s="51"/>
      <c r="F569" s="14"/>
      <c r="G569" s="4"/>
    </row>
    <row r="570" spans="1:7">
      <c r="A570" s="198" t="s">
        <v>250</v>
      </c>
      <c r="B570" s="188"/>
      <c r="C570" s="188"/>
      <c r="D570" s="188"/>
      <c r="E570" s="188"/>
      <c r="F570" s="136">
        <f>F571</f>
        <v>607393.74</v>
      </c>
      <c r="G570" s="4"/>
    </row>
    <row r="571" spans="1:7">
      <c r="A571" s="17"/>
      <c r="B571" s="22" t="s">
        <v>80</v>
      </c>
      <c r="C571" s="189" t="s">
        <v>81</v>
      </c>
      <c r="D571" s="189"/>
      <c r="E571" s="189"/>
      <c r="F571" s="27">
        <f>F572+F573+F574+F575</f>
        <v>607393.74</v>
      </c>
      <c r="G571" s="4"/>
    </row>
    <row r="572" spans="1:7" ht="17.25" customHeight="1">
      <c r="A572" s="17"/>
      <c r="B572" s="23" t="s">
        <v>251</v>
      </c>
      <c r="C572" s="197" t="s">
        <v>252</v>
      </c>
      <c r="D572" s="197"/>
      <c r="E572" s="197"/>
      <c r="F572" s="14">
        <v>103074.9</v>
      </c>
      <c r="G572" s="4"/>
    </row>
    <row r="573" spans="1:7" ht="39.75" customHeight="1">
      <c r="A573" s="17"/>
      <c r="B573" s="23" t="s">
        <v>253</v>
      </c>
      <c r="C573" s="190" t="s">
        <v>254</v>
      </c>
      <c r="D573" s="190"/>
      <c r="E573" s="190"/>
      <c r="F573" s="14">
        <v>53.38</v>
      </c>
      <c r="G573" s="4"/>
    </row>
    <row r="574" spans="1:7">
      <c r="A574" s="17"/>
      <c r="B574" s="23" t="s">
        <v>255</v>
      </c>
      <c r="C574" s="190" t="s">
        <v>256</v>
      </c>
      <c r="D574" s="190"/>
      <c r="E574" s="190"/>
      <c r="F574" s="14">
        <v>499292.77</v>
      </c>
      <c r="G574" s="4"/>
    </row>
    <row r="575" spans="1:7">
      <c r="A575" s="17"/>
      <c r="B575" s="23" t="s">
        <v>257</v>
      </c>
      <c r="C575" s="197" t="s">
        <v>258</v>
      </c>
      <c r="D575" s="197"/>
      <c r="E575" s="197"/>
      <c r="F575" s="14">
        <v>4972.6899999999996</v>
      </c>
      <c r="G575" s="4"/>
    </row>
    <row r="576" spans="1:7" s="53" customFormat="1">
      <c r="A576" s="17"/>
      <c r="B576" s="17"/>
      <c r="C576" s="52"/>
      <c r="D576" s="52"/>
      <c r="E576" s="52"/>
      <c r="F576" s="14"/>
      <c r="G576" s="4"/>
    </row>
    <row r="577" spans="1:7">
      <c r="A577" s="198" t="s">
        <v>259</v>
      </c>
      <c r="B577" s="198"/>
      <c r="C577" s="198"/>
      <c r="D577" s="198"/>
      <c r="E577" s="198"/>
      <c r="F577" s="136">
        <f>F578</f>
        <v>1000</v>
      </c>
      <c r="G577" s="4"/>
    </row>
    <row r="578" spans="1:7">
      <c r="A578" s="17"/>
      <c r="B578" s="22" t="s">
        <v>82</v>
      </c>
      <c r="C578" s="199" t="s">
        <v>83</v>
      </c>
      <c r="D578" s="199"/>
      <c r="E578" s="199"/>
      <c r="F578" s="27">
        <f>F579</f>
        <v>1000</v>
      </c>
      <c r="G578" s="4"/>
    </row>
    <row r="579" spans="1:7" ht="50.25" customHeight="1">
      <c r="A579" s="17"/>
      <c r="B579" s="23" t="s">
        <v>260</v>
      </c>
      <c r="C579" s="190" t="s">
        <v>679</v>
      </c>
      <c r="D579" s="190"/>
      <c r="E579" s="190"/>
      <c r="F579" s="14">
        <v>1000</v>
      </c>
      <c r="G579" s="4"/>
    </row>
    <row r="580" spans="1:7" s="84" customFormat="1" ht="50.25" customHeight="1">
      <c r="A580" s="17"/>
      <c r="B580" s="17"/>
      <c r="C580" s="83"/>
      <c r="D580" s="83"/>
      <c r="E580" s="83"/>
      <c r="F580" s="9"/>
      <c r="G580" s="4"/>
    </row>
    <row r="581" spans="1:7" s="84" customFormat="1" ht="50.25" customHeight="1">
      <c r="A581" s="17"/>
      <c r="B581" s="17"/>
      <c r="C581" s="121"/>
      <c r="D581" s="121"/>
      <c r="E581" s="121"/>
      <c r="F581" s="9"/>
      <c r="G581" s="4"/>
    </row>
    <row r="582" spans="1:7" s="53" customFormat="1" ht="21.75" customHeight="1">
      <c r="A582" s="17"/>
      <c r="B582" s="17"/>
      <c r="C582" s="51"/>
      <c r="D582" s="51"/>
      <c r="E582" s="51"/>
      <c r="F582" s="9"/>
      <c r="G582" s="4"/>
    </row>
    <row r="583" spans="1:7" ht="26.25" customHeight="1">
      <c r="A583" s="198" t="s">
        <v>261</v>
      </c>
      <c r="B583" s="198"/>
      <c r="C583" s="198"/>
      <c r="D583" s="198"/>
      <c r="E583" s="200"/>
      <c r="F583" s="136">
        <f>F584+F586+F594+F596+F599</f>
        <v>500778.02</v>
      </c>
      <c r="G583" s="4"/>
    </row>
    <row r="584" spans="1:7" ht="16.5" customHeight="1">
      <c r="A584" s="17"/>
      <c r="B584" s="22" t="s">
        <v>84</v>
      </c>
      <c r="C584" s="189" t="s">
        <v>85</v>
      </c>
      <c r="D584" s="189"/>
      <c r="E584" s="189"/>
      <c r="F584" s="27">
        <f>F585</f>
        <v>73700</v>
      </c>
      <c r="G584" s="4"/>
    </row>
    <row r="585" spans="1:7" ht="40.5" customHeight="1">
      <c r="A585" s="17"/>
      <c r="B585" s="23" t="s">
        <v>243</v>
      </c>
      <c r="C585" s="190" t="s">
        <v>680</v>
      </c>
      <c r="D585" s="190"/>
      <c r="E585" s="190"/>
      <c r="F585" s="14">
        <v>73700</v>
      </c>
      <c r="G585" s="4"/>
    </row>
    <row r="586" spans="1:7">
      <c r="A586" s="17"/>
      <c r="B586" s="22" t="s">
        <v>86</v>
      </c>
      <c r="C586" s="189" t="s">
        <v>87</v>
      </c>
      <c r="D586" s="189"/>
      <c r="E586" s="189"/>
      <c r="F586" s="27">
        <f>F587+F589+F590+F593</f>
        <v>279795.94</v>
      </c>
      <c r="G586" s="4"/>
    </row>
    <row r="587" spans="1:7">
      <c r="A587" s="17"/>
      <c r="B587" s="23" t="s">
        <v>248</v>
      </c>
      <c r="C587" s="197" t="s">
        <v>262</v>
      </c>
      <c r="D587" s="197"/>
      <c r="E587" s="197"/>
      <c r="F587" s="14">
        <v>7413.13</v>
      </c>
      <c r="G587" s="4"/>
    </row>
    <row r="588" spans="1:7">
      <c r="A588" s="17"/>
      <c r="B588" s="23"/>
      <c r="C588" s="4"/>
      <c r="D588" s="4"/>
      <c r="E588" s="4"/>
      <c r="F588" s="14"/>
      <c r="G588" s="4"/>
    </row>
    <row r="589" spans="1:7">
      <c r="A589" s="17"/>
      <c r="B589" s="23" t="s">
        <v>257</v>
      </c>
      <c r="C589" s="196" t="s">
        <v>263</v>
      </c>
      <c r="D589" s="196"/>
      <c r="E589" s="196"/>
      <c r="F589" s="14">
        <v>14880.99</v>
      </c>
      <c r="G589" s="4"/>
    </row>
    <row r="590" spans="1:7">
      <c r="A590" s="17"/>
      <c r="B590" s="23" t="s">
        <v>264</v>
      </c>
      <c r="C590" s="197" t="s">
        <v>265</v>
      </c>
      <c r="D590" s="197"/>
      <c r="E590" s="197"/>
      <c r="F590" s="14">
        <f>E591+E592</f>
        <v>257477.02</v>
      </c>
      <c r="G590" s="4"/>
    </row>
    <row r="591" spans="1:7" ht="30.75" customHeight="1">
      <c r="A591" s="17"/>
      <c r="B591" s="45" t="s">
        <v>267</v>
      </c>
      <c r="C591" s="190" t="s">
        <v>266</v>
      </c>
      <c r="D591" s="190"/>
      <c r="E591" s="14">
        <v>257128.16</v>
      </c>
      <c r="F591" s="14"/>
      <c r="G591" s="4"/>
    </row>
    <row r="592" spans="1:7">
      <c r="A592" s="17"/>
      <c r="B592" s="45" t="s">
        <v>268</v>
      </c>
      <c r="C592" s="197" t="s">
        <v>269</v>
      </c>
      <c r="D592" s="197"/>
      <c r="E592" s="14">
        <v>348.86</v>
      </c>
      <c r="F592" s="14"/>
      <c r="G592" s="4"/>
    </row>
    <row r="593" spans="1:7" ht="33" customHeight="1">
      <c r="A593" s="17"/>
      <c r="B593" s="137" t="s">
        <v>270</v>
      </c>
      <c r="C593" s="190" t="s">
        <v>271</v>
      </c>
      <c r="D593" s="190"/>
      <c r="E593" s="190"/>
      <c r="F593" s="14">
        <v>24.8</v>
      </c>
      <c r="G593" s="4"/>
    </row>
    <row r="594" spans="1:7">
      <c r="A594" s="17"/>
      <c r="B594" s="138" t="s">
        <v>88</v>
      </c>
      <c r="C594" s="189" t="s">
        <v>89</v>
      </c>
      <c r="D594" s="189"/>
      <c r="E594" s="189"/>
      <c r="F594" s="27">
        <f>F595</f>
        <v>141.08000000000001</v>
      </c>
      <c r="G594" s="4"/>
    </row>
    <row r="595" spans="1:7" ht="44.25" customHeight="1">
      <c r="A595" s="17"/>
      <c r="B595" s="137" t="s">
        <v>243</v>
      </c>
      <c r="C595" s="190" t="s">
        <v>272</v>
      </c>
      <c r="D595" s="190"/>
      <c r="E595" s="190"/>
      <c r="F595" s="14">
        <v>141.08000000000001</v>
      </c>
      <c r="G595" s="4"/>
    </row>
    <row r="596" spans="1:7">
      <c r="A596" s="17"/>
      <c r="B596" s="138" t="s">
        <v>90</v>
      </c>
      <c r="C596" s="183" t="s">
        <v>91</v>
      </c>
      <c r="D596" s="183"/>
      <c r="E596" s="183"/>
      <c r="F596" s="27">
        <f>F597</f>
        <v>25000</v>
      </c>
      <c r="G596" s="4"/>
    </row>
    <row r="597" spans="1:7">
      <c r="A597" s="17"/>
      <c r="B597" s="137" t="s">
        <v>273</v>
      </c>
      <c r="C597" s="196" t="s">
        <v>274</v>
      </c>
      <c r="D597" s="196"/>
      <c r="E597" s="196"/>
      <c r="F597" s="14">
        <v>25000</v>
      </c>
      <c r="G597" s="4"/>
    </row>
    <row r="598" spans="1:7">
      <c r="A598" s="17"/>
      <c r="B598" s="139" t="s">
        <v>267</v>
      </c>
      <c r="C598" s="197" t="s">
        <v>721</v>
      </c>
      <c r="D598" s="197"/>
      <c r="E598" s="197"/>
      <c r="F598" s="14"/>
      <c r="G598" s="4"/>
    </row>
    <row r="599" spans="1:7">
      <c r="A599" s="17"/>
      <c r="B599" s="56" t="s">
        <v>92</v>
      </c>
      <c r="C599" s="189" t="s">
        <v>77</v>
      </c>
      <c r="D599" s="189"/>
      <c r="E599" s="189"/>
      <c r="F599" s="27">
        <f>F600</f>
        <v>122141</v>
      </c>
      <c r="G599" s="4"/>
    </row>
    <row r="600" spans="1:7">
      <c r="A600" s="17"/>
      <c r="B600" s="17" t="s">
        <v>240</v>
      </c>
      <c r="C600" s="197" t="s">
        <v>275</v>
      </c>
      <c r="D600" s="197"/>
      <c r="E600" s="197"/>
      <c r="F600" s="14">
        <v>122141</v>
      </c>
      <c r="G600" s="4"/>
    </row>
    <row r="601" spans="1:7" s="53" customFormat="1">
      <c r="A601" s="17"/>
      <c r="B601" s="17"/>
      <c r="C601" s="52"/>
      <c r="D601" s="52"/>
      <c r="E601" s="52"/>
      <c r="F601" s="9"/>
      <c r="G601" s="4"/>
    </row>
    <row r="602" spans="1:7" ht="34.5" customHeight="1">
      <c r="A602" s="179" t="s">
        <v>276</v>
      </c>
      <c r="B602" s="179"/>
      <c r="C602" s="179"/>
      <c r="D602" s="179"/>
      <c r="E602" s="191"/>
      <c r="F602" s="136">
        <f>F603+F605+F607</f>
        <v>114526</v>
      </c>
      <c r="G602" s="4"/>
    </row>
    <row r="603" spans="1:7" ht="29.25" customHeight="1">
      <c r="A603" s="17"/>
      <c r="B603" s="140" t="s">
        <v>93</v>
      </c>
      <c r="C603" s="183" t="s">
        <v>167</v>
      </c>
      <c r="D603" s="183"/>
      <c r="E603" s="183"/>
      <c r="F603" s="27">
        <f>F604</f>
        <v>1576</v>
      </c>
      <c r="G603" s="4"/>
    </row>
    <row r="604" spans="1:7" ht="45" customHeight="1">
      <c r="A604" s="17"/>
      <c r="B604" s="23" t="s">
        <v>243</v>
      </c>
      <c r="C604" s="190" t="s">
        <v>680</v>
      </c>
      <c r="D604" s="190"/>
      <c r="E604" s="190"/>
      <c r="F604" s="14">
        <v>1576</v>
      </c>
      <c r="G604" s="4"/>
    </row>
    <row r="605" spans="1:7" ht="61.5" customHeight="1">
      <c r="A605" s="17"/>
      <c r="B605" s="22" t="s">
        <v>95</v>
      </c>
      <c r="C605" s="183" t="s">
        <v>681</v>
      </c>
      <c r="D605" s="183"/>
      <c r="E605" s="183"/>
      <c r="F605" s="27">
        <f>F606</f>
        <v>70486</v>
      </c>
      <c r="G605" s="4"/>
    </row>
    <row r="606" spans="1:7" ht="44.25" customHeight="1">
      <c r="A606" s="17"/>
      <c r="B606" s="23" t="s">
        <v>243</v>
      </c>
      <c r="C606" s="190" t="s">
        <v>680</v>
      </c>
      <c r="D606" s="190"/>
      <c r="E606" s="190"/>
      <c r="F606" s="14">
        <v>70486</v>
      </c>
      <c r="G606" s="4"/>
    </row>
    <row r="607" spans="1:7">
      <c r="A607" s="17"/>
      <c r="B607" s="22" t="s">
        <v>97</v>
      </c>
      <c r="C607" s="189" t="s">
        <v>98</v>
      </c>
      <c r="D607" s="189"/>
      <c r="E607" s="189"/>
      <c r="F607" s="27">
        <f>F608</f>
        <v>42464</v>
      </c>
      <c r="G607" s="4"/>
    </row>
    <row r="608" spans="1:7" ht="41.25" customHeight="1">
      <c r="A608" s="17"/>
      <c r="B608" s="23" t="s">
        <v>243</v>
      </c>
      <c r="C608" s="190" t="s">
        <v>680</v>
      </c>
      <c r="D608" s="190"/>
      <c r="E608" s="190"/>
      <c r="F608" s="14">
        <v>42464</v>
      </c>
      <c r="G608" s="4"/>
    </row>
    <row r="609" spans="1:7" s="53" customFormat="1" ht="15" customHeight="1">
      <c r="A609" s="17"/>
      <c r="B609" s="17"/>
      <c r="C609" s="51"/>
      <c r="D609" s="51"/>
      <c r="E609" s="51"/>
      <c r="F609" s="9"/>
      <c r="G609" s="4"/>
    </row>
    <row r="610" spans="1:7" ht="36" customHeight="1">
      <c r="A610" s="179" t="s">
        <v>277</v>
      </c>
      <c r="B610" s="179"/>
      <c r="C610" s="179"/>
      <c r="D610" s="179"/>
      <c r="E610" s="191"/>
      <c r="F610" s="136">
        <f>F611</f>
        <v>18960</v>
      </c>
      <c r="G610" s="4"/>
    </row>
    <row r="611" spans="1:7">
      <c r="A611" s="17"/>
      <c r="B611" s="22" t="s">
        <v>99</v>
      </c>
      <c r="C611" s="183" t="s">
        <v>100</v>
      </c>
      <c r="D611" s="183"/>
      <c r="E611" s="183"/>
      <c r="F611" s="27">
        <f>F612</f>
        <v>18960</v>
      </c>
      <c r="G611" s="4"/>
    </row>
    <row r="612" spans="1:7">
      <c r="A612" s="17"/>
      <c r="B612" s="23" t="s">
        <v>264</v>
      </c>
      <c r="C612" s="190" t="s">
        <v>265</v>
      </c>
      <c r="D612" s="190"/>
      <c r="E612" s="190"/>
      <c r="F612" s="14">
        <v>18960</v>
      </c>
      <c r="G612" s="4"/>
    </row>
    <row r="613" spans="1:7" s="53" customFormat="1">
      <c r="A613" s="17"/>
      <c r="B613" s="17"/>
      <c r="C613" s="51"/>
      <c r="D613" s="51"/>
      <c r="E613" s="51"/>
      <c r="F613" s="9"/>
      <c r="G613" s="4"/>
    </row>
    <row r="614" spans="1:7" ht="48" customHeight="1">
      <c r="A614" s="179" t="s">
        <v>278</v>
      </c>
      <c r="B614" s="193"/>
      <c r="C614" s="193"/>
      <c r="D614" s="193"/>
      <c r="E614" s="194"/>
      <c r="F614" s="136">
        <f>F615++F618+F626+F635+F642</f>
        <v>8610676.9800000004</v>
      </c>
      <c r="G614" s="4"/>
    </row>
    <row r="615" spans="1:7">
      <c r="A615" s="17"/>
      <c r="B615" s="25">
        <v>75601</v>
      </c>
      <c r="C615" s="183" t="s">
        <v>102</v>
      </c>
      <c r="D615" s="183"/>
      <c r="E615" s="195"/>
      <c r="F615" s="141">
        <f>F616+F617</f>
        <v>1681.63</v>
      </c>
      <c r="G615" s="4"/>
    </row>
    <row r="616" spans="1:7" ht="30.75" customHeight="1">
      <c r="A616" s="17"/>
      <c r="B616" s="23" t="s">
        <v>279</v>
      </c>
      <c r="C616" s="190" t="s">
        <v>280</v>
      </c>
      <c r="D616" s="190"/>
      <c r="E616" s="192"/>
      <c r="F616" s="14">
        <v>1681.63</v>
      </c>
      <c r="G616" s="4"/>
    </row>
    <row r="617" spans="1:7" ht="20.25" customHeight="1">
      <c r="A617" s="17"/>
      <c r="B617" s="23" t="s">
        <v>281</v>
      </c>
      <c r="C617" s="190" t="s">
        <v>282</v>
      </c>
      <c r="D617" s="190"/>
      <c r="E617" s="192"/>
      <c r="F617" s="14">
        <v>0</v>
      </c>
      <c r="G617" s="4"/>
    </row>
    <row r="618" spans="1:7" ht="60" customHeight="1">
      <c r="A618" s="17"/>
      <c r="B618" s="22" t="s">
        <v>103</v>
      </c>
      <c r="C618" s="183" t="s">
        <v>682</v>
      </c>
      <c r="D618" s="183"/>
      <c r="E618" s="195"/>
      <c r="F618" s="27">
        <f>F619+F620+F621+F622+F623+F624+F625</f>
        <v>2370677.35</v>
      </c>
      <c r="G618" s="4"/>
    </row>
    <row r="619" spans="1:7">
      <c r="A619" s="17"/>
      <c r="B619" s="23" t="s">
        <v>283</v>
      </c>
      <c r="C619" s="190" t="s">
        <v>284</v>
      </c>
      <c r="D619" s="190"/>
      <c r="E619" s="192"/>
      <c r="F619" s="14">
        <v>1455593.96</v>
      </c>
      <c r="G619" s="4"/>
    </row>
    <row r="620" spans="1:7">
      <c r="A620" s="17"/>
      <c r="B620" s="23" t="s">
        <v>285</v>
      </c>
      <c r="C620" s="190" t="s">
        <v>286</v>
      </c>
      <c r="D620" s="190"/>
      <c r="E620" s="192"/>
      <c r="F620" s="14">
        <v>628921.23</v>
      </c>
      <c r="G620" s="4"/>
    </row>
    <row r="621" spans="1:7">
      <c r="A621" s="17"/>
      <c r="B621" s="23" t="s">
        <v>287</v>
      </c>
      <c r="C621" s="190" t="s">
        <v>288</v>
      </c>
      <c r="D621" s="190"/>
      <c r="E621" s="192"/>
      <c r="F621" s="14">
        <v>196505</v>
      </c>
      <c r="G621" s="4"/>
    </row>
    <row r="622" spans="1:7">
      <c r="A622" s="17"/>
      <c r="B622" s="23" t="s">
        <v>289</v>
      </c>
      <c r="C622" s="190" t="s">
        <v>290</v>
      </c>
      <c r="D622" s="190"/>
      <c r="E622" s="192"/>
      <c r="F622" s="14">
        <v>64405</v>
      </c>
      <c r="G622" s="4"/>
    </row>
    <row r="623" spans="1:7">
      <c r="A623" s="17"/>
      <c r="B623" s="23" t="s">
        <v>291</v>
      </c>
      <c r="C623" s="190" t="s">
        <v>292</v>
      </c>
      <c r="D623" s="190"/>
      <c r="E623" s="192"/>
      <c r="F623" s="14">
        <v>5100</v>
      </c>
      <c r="G623" s="4"/>
    </row>
    <row r="624" spans="1:7">
      <c r="A624" s="17"/>
      <c r="B624" s="23" t="s">
        <v>281</v>
      </c>
      <c r="C624" s="190" t="s">
        <v>282</v>
      </c>
      <c r="D624" s="190"/>
      <c r="E624" s="192"/>
      <c r="F624" s="14">
        <v>7501.16</v>
      </c>
      <c r="G624" s="4"/>
    </row>
    <row r="625" spans="1:7" ht="30.75" customHeight="1">
      <c r="A625" s="17"/>
      <c r="B625" s="23" t="s">
        <v>293</v>
      </c>
      <c r="C625" s="190" t="s">
        <v>683</v>
      </c>
      <c r="D625" s="190"/>
      <c r="E625" s="192"/>
      <c r="F625" s="14">
        <v>12651</v>
      </c>
      <c r="G625" s="4"/>
    </row>
    <row r="626" spans="1:7" ht="57.75" customHeight="1">
      <c r="A626" s="56"/>
      <c r="B626" s="22" t="s">
        <v>104</v>
      </c>
      <c r="C626" s="183" t="s">
        <v>684</v>
      </c>
      <c r="D626" s="183"/>
      <c r="E626" s="195"/>
      <c r="F626" s="27">
        <f>F627+F628+F629+F630+F631+F632+F633+F634</f>
        <v>2439098.48</v>
      </c>
      <c r="G626" s="4"/>
    </row>
    <row r="627" spans="1:7">
      <c r="A627" s="17"/>
      <c r="B627" s="23" t="s">
        <v>283</v>
      </c>
      <c r="C627" s="190" t="s">
        <v>284</v>
      </c>
      <c r="D627" s="190"/>
      <c r="E627" s="190"/>
      <c r="F627" s="14">
        <v>839281.29</v>
      </c>
      <c r="G627" s="4"/>
    </row>
    <row r="628" spans="1:7">
      <c r="A628" s="17"/>
      <c r="B628" s="23" t="s">
        <v>285</v>
      </c>
      <c r="C628" s="190" t="s">
        <v>286</v>
      </c>
      <c r="D628" s="190"/>
      <c r="E628" s="190"/>
      <c r="F628" s="14">
        <v>1228361.8500000001</v>
      </c>
      <c r="G628" s="4"/>
    </row>
    <row r="629" spans="1:7">
      <c r="A629" s="17"/>
      <c r="B629" s="23" t="s">
        <v>287</v>
      </c>
      <c r="C629" s="190" t="s">
        <v>288</v>
      </c>
      <c r="D629" s="190"/>
      <c r="E629" s="190"/>
      <c r="F629" s="14">
        <v>3592.75</v>
      </c>
      <c r="G629" s="4"/>
    </row>
    <row r="630" spans="1:7">
      <c r="A630" s="17"/>
      <c r="B630" s="23" t="s">
        <v>289</v>
      </c>
      <c r="C630" s="190" t="s">
        <v>290</v>
      </c>
      <c r="D630" s="190"/>
      <c r="E630" s="190"/>
      <c r="F630" s="14">
        <v>208016</v>
      </c>
      <c r="G630" s="4"/>
    </row>
    <row r="631" spans="1:7">
      <c r="A631" s="17"/>
      <c r="B631" s="23" t="s">
        <v>294</v>
      </c>
      <c r="C631" s="190" t="s">
        <v>296</v>
      </c>
      <c r="D631" s="190"/>
      <c r="E631" s="190"/>
      <c r="F631" s="14">
        <v>6556</v>
      </c>
      <c r="G631" s="4"/>
    </row>
    <row r="632" spans="1:7">
      <c r="A632" s="17"/>
      <c r="B632" s="23"/>
      <c r="C632" s="190" t="s">
        <v>295</v>
      </c>
      <c r="D632" s="190"/>
      <c r="E632" s="190"/>
      <c r="F632" s="14">
        <v>3860</v>
      </c>
      <c r="G632" s="4"/>
    </row>
    <row r="633" spans="1:7">
      <c r="A633" s="17"/>
      <c r="B633" s="23" t="s">
        <v>291</v>
      </c>
      <c r="C633" s="190" t="s">
        <v>292</v>
      </c>
      <c r="D633" s="190"/>
      <c r="E633" s="190"/>
      <c r="F633" s="14">
        <v>123832.08</v>
      </c>
      <c r="G633" s="4"/>
    </row>
    <row r="634" spans="1:7">
      <c r="A634" s="17"/>
      <c r="B634" s="23" t="s">
        <v>281</v>
      </c>
      <c r="C634" s="190" t="s">
        <v>282</v>
      </c>
      <c r="D634" s="190"/>
      <c r="E634" s="190"/>
      <c r="F634" s="14">
        <v>25598.51</v>
      </c>
      <c r="G634" s="4"/>
    </row>
    <row r="635" spans="1:7" ht="30" customHeight="1">
      <c r="A635" s="17"/>
      <c r="B635" s="22" t="s">
        <v>107</v>
      </c>
      <c r="C635" s="183" t="s">
        <v>297</v>
      </c>
      <c r="D635" s="183"/>
      <c r="E635" s="183"/>
      <c r="F635" s="27">
        <f>F636+F637+F638+F639+F640+F641</f>
        <v>816837.03</v>
      </c>
      <c r="G635" s="4"/>
    </row>
    <row r="636" spans="1:7">
      <c r="A636" s="17"/>
      <c r="B636" s="23" t="s">
        <v>298</v>
      </c>
      <c r="C636" s="190" t="s">
        <v>299</v>
      </c>
      <c r="D636" s="190"/>
      <c r="E636" s="190"/>
      <c r="F636" s="14">
        <v>26322.799999999999</v>
      </c>
      <c r="G636" s="4"/>
    </row>
    <row r="637" spans="1:7">
      <c r="A637" s="17"/>
      <c r="B637" s="23" t="s">
        <v>300</v>
      </c>
      <c r="C637" s="190" t="s">
        <v>301</v>
      </c>
      <c r="D637" s="190"/>
      <c r="E637" s="190"/>
      <c r="F637" s="14">
        <v>49507.8</v>
      </c>
      <c r="G637" s="4"/>
    </row>
    <row r="638" spans="1:7">
      <c r="A638" s="17"/>
      <c r="B638" s="23" t="s">
        <v>302</v>
      </c>
      <c r="C638" s="190" t="s">
        <v>304</v>
      </c>
      <c r="D638" s="190"/>
      <c r="E638" s="190"/>
      <c r="F638" s="14">
        <v>113293.38</v>
      </c>
      <c r="G638" s="4"/>
    </row>
    <row r="639" spans="1:7" ht="33" customHeight="1">
      <c r="A639" s="17"/>
      <c r="B639" s="23" t="s">
        <v>303</v>
      </c>
      <c r="C639" s="190" t="s">
        <v>685</v>
      </c>
      <c r="D639" s="190"/>
      <c r="E639" s="190"/>
      <c r="F639" s="14">
        <v>627465.05000000005</v>
      </c>
      <c r="G639" s="4"/>
    </row>
    <row r="640" spans="1:7">
      <c r="A640" s="17"/>
      <c r="B640" s="23" t="s">
        <v>305</v>
      </c>
      <c r="C640" s="190" t="s">
        <v>306</v>
      </c>
      <c r="D640" s="190"/>
      <c r="E640" s="190"/>
      <c r="F640" s="14">
        <v>0</v>
      </c>
      <c r="G640" s="4"/>
    </row>
    <row r="641" spans="1:7">
      <c r="A641" s="17"/>
      <c r="B641" s="23" t="s">
        <v>281</v>
      </c>
      <c r="C641" s="190" t="s">
        <v>282</v>
      </c>
      <c r="D641" s="190"/>
      <c r="E641" s="190"/>
      <c r="F641" s="14">
        <v>248</v>
      </c>
      <c r="G641" s="4"/>
    </row>
    <row r="642" spans="1:7" ht="27" customHeight="1">
      <c r="A642" s="17"/>
      <c r="B642" s="22" t="s">
        <v>109</v>
      </c>
      <c r="C642" s="183" t="s">
        <v>110</v>
      </c>
      <c r="D642" s="183"/>
      <c r="E642" s="183"/>
      <c r="F642" s="27">
        <f>F643+F644</f>
        <v>2982382.49</v>
      </c>
      <c r="G642" s="4"/>
    </row>
    <row r="643" spans="1:7">
      <c r="A643" s="17"/>
      <c r="B643" s="23" t="s">
        <v>307</v>
      </c>
      <c r="C643" s="190" t="s">
        <v>308</v>
      </c>
      <c r="D643" s="190"/>
      <c r="E643" s="190"/>
      <c r="F643" s="14">
        <v>2938300</v>
      </c>
      <c r="G643" s="4"/>
    </row>
    <row r="644" spans="1:7">
      <c r="A644" s="17"/>
      <c r="B644" s="23" t="s">
        <v>309</v>
      </c>
      <c r="C644" s="190" t="s">
        <v>310</v>
      </c>
      <c r="D644" s="190"/>
      <c r="E644" s="190"/>
      <c r="F644" s="14">
        <v>44082.49</v>
      </c>
      <c r="G644" s="4"/>
    </row>
    <row r="645" spans="1:7" s="84" customFormat="1">
      <c r="A645" s="17"/>
      <c r="B645" s="17"/>
      <c r="C645" s="121"/>
      <c r="D645" s="121"/>
      <c r="E645" s="121"/>
      <c r="F645" s="9"/>
      <c r="G645" s="4"/>
    </row>
    <row r="646" spans="1:7" s="53" customFormat="1">
      <c r="A646" s="17"/>
      <c r="B646" s="17"/>
      <c r="C646" s="51"/>
      <c r="D646" s="51"/>
      <c r="E646" s="51"/>
      <c r="F646" s="9"/>
      <c r="G646" s="4"/>
    </row>
    <row r="647" spans="1:7">
      <c r="A647" s="179" t="s">
        <v>686</v>
      </c>
      <c r="B647" s="179"/>
      <c r="C647" s="179"/>
      <c r="D647" s="179"/>
      <c r="E647" s="179"/>
      <c r="F647" s="136">
        <f>F648+F651</f>
        <v>14749473</v>
      </c>
      <c r="G647" s="4"/>
    </row>
    <row r="648" spans="1:7">
      <c r="A648" s="17"/>
      <c r="B648" s="22" t="s">
        <v>111</v>
      </c>
      <c r="C648" s="183" t="s">
        <v>112</v>
      </c>
      <c r="D648" s="183"/>
      <c r="E648" s="183"/>
      <c r="F648" s="27">
        <f>F649</f>
        <v>9939358</v>
      </c>
      <c r="G648" s="4"/>
    </row>
    <row r="649" spans="1:7">
      <c r="A649" s="17"/>
      <c r="B649" s="23" t="s">
        <v>311</v>
      </c>
      <c r="C649" s="190" t="s">
        <v>312</v>
      </c>
      <c r="D649" s="190"/>
      <c r="E649" s="190"/>
      <c r="F649" s="14">
        <v>9939358</v>
      </c>
      <c r="G649" s="4"/>
    </row>
    <row r="650" spans="1:7" s="53" customFormat="1">
      <c r="A650" s="17"/>
      <c r="B650" s="17"/>
      <c r="C650" s="51"/>
      <c r="D650" s="51"/>
      <c r="E650" s="51"/>
      <c r="F650" s="9"/>
      <c r="G650" s="4"/>
    </row>
    <row r="651" spans="1:7">
      <c r="A651" s="17"/>
      <c r="B651" s="22" t="s">
        <v>113</v>
      </c>
      <c r="C651" s="183" t="s">
        <v>313</v>
      </c>
      <c r="D651" s="183"/>
      <c r="E651" s="183"/>
      <c r="F651" s="27">
        <f>F652</f>
        <v>4810115</v>
      </c>
      <c r="G651" s="4"/>
    </row>
    <row r="652" spans="1:7">
      <c r="A652" s="17"/>
      <c r="B652" s="23" t="s">
        <v>311</v>
      </c>
      <c r="C652" s="190" t="s">
        <v>312</v>
      </c>
      <c r="D652" s="190"/>
      <c r="E652" s="190"/>
      <c r="F652" s="14">
        <v>4810115</v>
      </c>
      <c r="G652" s="4"/>
    </row>
    <row r="653" spans="1:7" s="53" customFormat="1">
      <c r="A653" s="17"/>
      <c r="B653" s="17"/>
      <c r="C653" s="51"/>
      <c r="D653" s="51"/>
      <c r="E653" s="51"/>
      <c r="F653" s="9"/>
      <c r="G653" s="4"/>
    </row>
    <row r="654" spans="1:7">
      <c r="A654" s="198" t="s">
        <v>314</v>
      </c>
      <c r="B654" s="198"/>
      <c r="C654" s="198"/>
      <c r="D654" s="198"/>
      <c r="E654" s="200"/>
      <c r="F654" s="136">
        <f>F655+F662+F664+F667+F671</f>
        <v>732243.74</v>
      </c>
      <c r="G654" s="4"/>
    </row>
    <row r="655" spans="1:7">
      <c r="A655" s="17"/>
      <c r="B655" s="22" t="s">
        <v>115</v>
      </c>
      <c r="C655" s="183" t="s">
        <v>116</v>
      </c>
      <c r="D655" s="183"/>
      <c r="E655" s="183"/>
      <c r="F655" s="27">
        <f>F656+F657+F658+F660+F661</f>
        <v>17780.27</v>
      </c>
      <c r="G655" s="4"/>
    </row>
    <row r="656" spans="1:7">
      <c r="A656" s="17"/>
      <c r="B656" s="23" t="s">
        <v>257</v>
      </c>
      <c r="C656" s="190" t="s">
        <v>258</v>
      </c>
      <c r="D656" s="190"/>
      <c r="E656" s="190"/>
      <c r="F656" s="14">
        <v>627.63</v>
      </c>
      <c r="G656" s="4"/>
    </row>
    <row r="657" spans="1:7">
      <c r="A657" s="17"/>
      <c r="B657" s="23" t="s">
        <v>264</v>
      </c>
      <c r="C657" s="190" t="s">
        <v>265</v>
      </c>
      <c r="D657" s="190"/>
      <c r="E657" s="190"/>
      <c r="F657" s="14">
        <v>4969.8500000000004</v>
      </c>
      <c r="G657" s="4"/>
    </row>
    <row r="658" spans="1:7" ht="45" customHeight="1">
      <c r="A658" s="17"/>
      <c r="B658" s="23" t="s">
        <v>243</v>
      </c>
      <c r="C658" s="190" t="s">
        <v>680</v>
      </c>
      <c r="D658" s="190"/>
      <c r="E658" s="190"/>
      <c r="F658" s="14">
        <v>11964.18</v>
      </c>
      <c r="G658" s="4"/>
    </row>
    <row r="659" spans="1:7">
      <c r="A659" s="17"/>
      <c r="B659" s="137"/>
      <c r="C659" s="48"/>
      <c r="D659" s="48"/>
      <c r="E659" s="48"/>
      <c r="F659" s="142"/>
      <c r="G659" s="4"/>
    </row>
    <row r="660" spans="1:7" ht="27" customHeight="1">
      <c r="A660" s="17"/>
      <c r="B660" s="23" t="s">
        <v>315</v>
      </c>
      <c r="C660" s="190" t="s">
        <v>316</v>
      </c>
      <c r="D660" s="190"/>
      <c r="E660" s="190"/>
      <c r="F660" s="14">
        <v>0</v>
      </c>
      <c r="G660" s="4"/>
    </row>
    <row r="661" spans="1:7" ht="48" customHeight="1">
      <c r="A661" s="17"/>
      <c r="B661" s="23" t="s">
        <v>317</v>
      </c>
      <c r="C661" s="190" t="s">
        <v>318</v>
      </c>
      <c r="D661" s="190"/>
      <c r="E661" s="190"/>
      <c r="F661" s="14">
        <v>218.61</v>
      </c>
      <c r="G661" s="4"/>
    </row>
    <row r="662" spans="1:7">
      <c r="A662" s="17"/>
      <c r="B662" s="22" t="s">
        <v>117</v>
      </c>
      <c r="C662" s="183" t="s">
        <v>319</v>
      </c>
      <c r="D662" s="183"/>
      <c r="E662" s="183"/>
      <c r="F662" s="27">
        <f>F663</f>
        <v>137663.43</v>
      </c>
      <c r="G662" s="4"/>
    </row>
    <row r="663" spans="1:7" ht="28.5" customHeight="1">
      <c r="A663" s="17"/>
      <c r="B663" s="23" t="s">
        <v>315</v>
      </c>
      <c r="C663" s="190" t="s">
        <v>316</v>
      </c>
      <c r="D663" s="190"/>
      <c r="E663" s="190"/>
      <c r="F663" s="14">
        <v>137663.43</v>
      </c>
      <c r="G663" s="4"/>
    </row>
    <row r="664" spans="1:7">
      <c r="A664" s="17"/>
      <c r="B664" s="22" t="s">
        <v>119</v>
      </c>
      <c r="C664" s="183" t="s">
        <v>120</v>
      </c>
      <c r="D664" s="183"/>
      <c r="E664" s="183"/>
      <c r="F664" s="27">
        <f>F665+F666</f>
        <v>216836.04</v>
      </c>
      <c r="G664" s="4"/>
    </row>
    <row r="665" spans="1:7">
      <c r="A665" s="17"/>
      <c r="B665" s="23" t="s">
        <v>248</v>
      </c>
      <c r="C665" s="190" t="s">
        <v>320</v>
      </c>
      <c r="D665" s="190"/>
      <c r="E665" s="190"/>
      <c r="F665" s="14">
        <v>9761.5</v>
      </c>
      <c r="G665" s="4"/>
    </row>
    <row r="666" spans="1:7" ht="31.5" customHeight="1">
      <c r="A666" s="17"/>
      <c r="B666" s="23" t="s">
        <v>315</v>
      </c>
      <c r="C666" s="190" t="s">
        <v>316</v>
      </c>
      <c r="D666" s="190"/>
      <c r="E666" s="190"/>
      <c r="F666" s="14">
        <v>207074.54</v>
      </c>
      <c r="G666" s="4"/>
    </row>
    <row r="667" spans="1:7">
      <c r="A667" s="17"/>
      <c r="B667" s="22" t="s">
        <v>121</v>
      </c>
      <c r="C667" s="183" t="s">
        <v>122</v>
      </c>
      <c r="D667" s="183"/>
      <c r="E667" s="183"/>
      <c r="F667" s="27">
        <f>F668+F669+F670</f>
        <v>547.30000000000007</v>
      </c>
      <c r="G667" s="4"/>
    </row>
    <row r="668" spans="1:7">
      <c r="A668" s="17"/>
      <c r="B668" s="23" t="s">
        <v>257</v>
      </c>
      <c r="C668" s="190" t="s">
        <v>321</v>
      </c>
      <c r="D668" s="190"/>
      <c r="E668" s="190"/>
      <c r="F668" s="14">
        <v>125.84</v>
      </c>
      <c r="G668" s="4"/>
    </row>
    <row r="669" spans="1:7">
      <c r="A669" s="17"/>
      <c r="B669" s="23" t="s">
        <v>264</v>
      </c>
      <c r="C669" s="190" t="s">
        <v>265</v>
      </c>
      <c r="D669" s="190"/>
      <c r="E669" s="190"/>
      <c r="F669" s="14">
        <v>367.62</v>
      </c>
      <c r="G669" s="4"/>
    </row>
    <row r="670" spans="1:7" ht="44.25" customHeight="1">
      <c r="A670" s="17"/>
      <c r="B670" s="23" t="s">
        <v>317</v>
      </c>
      <c r="C670" s="190" t="s">
        <v>318</v>
      </c>
      <c r="D670" s="190"/>
      <c r="E670" s="190"/>
      <c r="F670" s="14">
        <v>53.84</v>
      </c>
      <c r="G670" s="4"/>
    </row>
    <row r="671" spans="1:7">
      <c r="A671" s="17"/>
      <c r="B671" s="22" t="s">
        <v>322</v>
      </c>
      <c r="C671" s="183" t="s">
        <v>124</v>
      </c>
      <c r="D671" s="183"/>
      <c r="E671" s="183"/>
      <c r="F671" s="27">
        <f>F672</f>
        <v>359416.7</v>
      </c>
      <c r="G671" s="4"/>
    </row>
    <row r="672" spans="1:7">
      <c r="A672" s="17"/>
      <c r="B672" s="23" t="s">
        <v>248</v>
      </c>
      <c r="C672" s="190" t="s">
        <v>320</v>
      </c>
      <c r="D672" s="190"/>
      <c r="E672" s="190"/>
      <c r="F672" s="14">
        <v>359416.7</v>
      </c>
      <c r="G672" s="4"/>
    </row>
    <row r="673" spans="1:7">
      <c r="A673" s="17"/>
      <c r="B673" s="22" t="s">
        <v>200</v>
      </c>
      <c r="C673" s="183" t="s">
        <v>77</v>
      </c>
      <c r="D673" s="183"/>
      <c r="E673" s="183"/>
      <c r="F673" s="27">
        <f>F674</f>
        <v>0</v>
      </c>
      <c r="G673" s="4"/>
    </row>
    <row r="674" spans="1:7" ht="27" customHeight="1">
      <c r="A674" s="17"/>
      <c r="B674" s="23" t="s">
        <v>315</v>
      </c>
      <c r="C674" s="190" t="s">
        <v>316</v>
      </c>
      <c r="D674" s="190"/>
      <c r="E674" s="190"/>
      <c r="F674" s="14">
        <v>0</v>
      </c>
      <c r="G674" s="4"/>
    </row>
    <row r="675" spans="1:7" s="53" customFormat="1" ht="19.5" customHeight="1">
      <c r="A675" s="17"/>
      <c r="B675" s="17"/>
      <c r="C675" s="51"/>
      <c r="D675" s="51"/>
      <c r="E675" s="51"/>
      <c r="F675" s="14"/>
      <c r="G675" s="4"/>
    </row>
    <row r="676" spans="1:7">
      <c r="A676" s="198" t="s">
        <v>323</v>
      </c>
      <c r="B676" s="198"/>
      <c r="C676" s="198"/>
      <c r="D676" s="198"/>
      <c r="E676" s="198"/>
      <c r="F676" s="136">
        <f>F677</f>
        <v>950</v>
      </c>
      <c r="G676" s="4"/>
    </row>
    <row r="677" spans="1:7">
      <c r="A677" s="17"/>
      <c r="B677" s="22" t="s">
        <v>125</v>
      </c>
      <c r="C677" s="183" t="s">
        <v>77</v>
      </c>
      <c r="D677" s="183"/>
      <c r="E677" s="183"/>
      <c r="F677" s="27">
        <f>F678</f>
        <v>950</v>
      </c>
      <c r="G677" s="4"/>
    </row>
    <row r="678" spans="1:7" ht="43.5" customHeight="1">
      <c r="A678" s="17"/>
      <c r="B678" s="23" t="s">
        <v>243</v>
      </c>
      <c r="C678" s="190" t="s">
        <v>680</v>
      </c>
      <c r="D678" s="190"/>
      <c r="E678" s="190"/>
      <c r="F678" s="14">
        <v>950</v>
      </c>
      <c r="G678" s="4"/>
    </row>
    <row r="679" spans="1:7" s="53" customFormat="1" ht="15.75" customHeight="1">
      <c r="A679" s="17"/>
      <c r="B679" s="17"/>
      <c r="C679" s="51"/>
      <c r="D679" s="51"/>
      <c r="E679" s="51"/>
      <c r="F679" s="9"/>
      <c r="G679" s="4"/>
    </row>
    <row r="680" spans="1:7">
      <c r="A680" s="200" t="s">
        <v>324</v>
      </c>
      <c r="B680" s="203"/>
      <c r="C680" s="203"/>
      <c r="D680" s="203"/>
      <c r="E680" s="203"/>
      <c r="F680" s="136">
        <f>F681+F683+F686+F688+F692+F695+F697+F699+F701+F704+F708</f>
        <v>6624715.8199999994</v>
      </c>
      <c r="G680" s="4"/>
    </row>
    <row r="681" spans="1:7">
      <c r="A681" s="17"/>
      <c r="B681" s="22" t="s">
        <v>126</v>
      </c>
      <c r="C681" s="183" t="s">
        <v>127</v>
      </c>
      <c r="D681" s="183"/>
      <c r="E681" s="183"/>
      <c r="F681" s="27">
        <f>F682</f>
        <v>1500</v>
      </c>
      <c r="G681" s="4"/>
    </row>
    <row r="682" spans="1:7">
      <c r="A682" s="17"/>
      <c r="B682" s="23" t="s">
        <v>325</v>
      </c>
      <c r="C682" s="190" t="s">
        <v>326</v>
      </c>
      <c r="D682" s="190"/>
      <c r="E682" s="190"/>
      <c r="F682" s="14">
        <v>1500</v>
      </c>
      <c r="G682" s="4"/>
    </row>
    <row r="683" spans="1:7" ht="15.75" customHeight="1">
      <c r="A683" s="17"/>
      <c r="B683" s="22" t="s">
        <v>128</v>
      </c>
      <c r="C683" s="183" t="s">
        <v>129</v>
      </c>
      <c r="D683" s="183"/>
      <c r="E683" s="183"/>
      <c r="F683" s="27">
        <f>F684+F685</f>
        <v>258198.49</v>
      </c>
      <c r="G683" s="4"/>
    </row>
    <row r="684" spans="1:7" ht="45" customHeight="1">
      <c r="A684" s="17"/>
      <c r="B684" s="23" t="s">
        <v>243</v>
      </c>
      <c r="C684" s="190" t="s">
        <v>244</v>
      </c>
      <c r="D684" s="190"/>
      <c r="E684" s="190"/>
      <c r="F684" s="14">
        <v>258143</v>
      </c>
      <c r="G684" s="4"/>
    </row>
    <row r="685" spans="1:7" ht="44.25" customHeight="1">
      <c r="A685" s="17"/>
      <c r="B685" s="23" t="s">
        <v>270</v>
      </c>
      <c r="C685" s="190" t="s">
        <v>327</v>
      </c>
      <c r="D685" s="190"/>
      <c r="E685" s="190"/>
      <c r="F685" s="14">
        <v>55.49</v>
      </c>
      <c r="G685" s="4"/>
    </row>
    <row r="686" spans="1:7">
      <c r="A686" s="17"/>
      <c r="B686" s="22" t="s">
        <v>211</v>
      </c>
      <c r="C686" s="183" t="s">
        <v>328</v>
      </c>
      <c r="D686" s="183"/>
      <c r="E686" s="183"/>
      <c r="F686" s="27">
        <f>F687</f>
        <v>33799</v>
      </c>
      <c r="G686" s="4"/>
    </row>
    <row r="687" spans="1:7" ht="33.75" customHeight="1">
      <c r="A687" s="17"/>
      <c r="B687" s="23" t="s">
        <v>315</v>
      </c>
      <c r="C687" s="190" t="s">
        <v>316</v>
      </c>
      <c r="D687" s="190"/>
      <c r="E687" s="190"/>
      <c r="F687" s="14">
        <v>33799</v>
      </c>
      <c r="G687" s="4"/>
    </row>
    <row r="688" spans="1:7" ht="33" customHeight="1">
      <c r="A688" s="17"/>
      <c r="B688" s="22" t="s">
        <v>131</v>
      </c>
      <c r="C688" s="236" t="s">
        <v>133</v>
      </c>
      <c r="D688" s="236"/>
      <c r="E688" s="236"/>
      <c r="F688" s="27">
        <f>F689+F690+F691</f>
        <v>4649477.96</v>
      </c>
      <c r="G688" s="4"/>
    </row>
    <row r="689" spans="1:7" ht="30" customHeight="1">
      <c r="A689" s="17"/>
      <c r="B689" s="23" t="s">
        <v>243</v>
      </c>
      <c r="C689" s="190" t="s">
        <v>680</v>
      </c>
      <c r="D689" s="190"/>
      <c r="E689" s="190"/>
      <c r="F689" s="14">
        <v>4613042.7</v>
      </c>
      <c r="G689" s="4"/>
    </row>
    <row r="690" spans="1:7" ht="47.25" customHeight="1">
      <c r="A690" s="17"/>
      <c r="B690" s="23" t="s">
        <v>270</v>
      </c>
      <c r="C690" s="190" t="s">
        <v>327</v>
      </c>
      <c r="D690" s="190"/>
      <c r="E690" s="190"/>
      <c r="F690" s="14">
        <v>36312.06</v>
      </c>
      <c r="G690" s="4"/>
    </row>
    <row r="691" spans="1:7">
      <c r="A691" s="17"/>
      <c r="B691" s="23" t="s">
        <v>264</v>
      </c>
      <c r="C691" s="190" t="s">
        <v>265</v>
      </c>
      <c r="D691" s="190"/>
      <c r="E691" s="190"/>
      <c r="F691" s="14">
        <v>123.2</v>
      </c>
      <c r="G691" s="4"/>
    </row>
    <row r="692" spans="1:7" ht="48" customHeight="1">
      <c r="A692" s="17"/>
      <c r="B692" s="22" t="s">
        <v>132</v>
      </c>
      <c r="C692" s="183" t="s">
        <v>134</v>
      </c>
      <c r="D692" s="183"/>
      <c r="E692" s="183"/>
      <c r="F692" s="27">
        <f>F693+F694</f>
        <v>55793.45</v>
      </c>
      <c r="G692" s="4"/>
    </row>
    <row r="693" spans="1:7" ht="45" customHeight="1">
      <c r="A693" s="17"/>
      <c r="B693" s="23" t="s">
        <v>243</v>
      </c>
      <c r="C693" s="190" t="s">
        <v>680</v>
      </c>
      <c r="D693" s="190"/>
      <c r="E693" s="190"/>
      <c r="F693" s="14">
        <v>26281.8</v>
      </c>
      <c r="G693" s="4"/>
    </row>
    <row r="694" spans="1:7" ht="31.5" customHeight="1">
      <c r="A694" s="17"/>
      <c r="B694" s="23" t="s">
        <v>315</v>
      </c>
      <c r="C694" s="190" t="s">
        <v>316</v>
      </c>
      <c r="D694" s="190"/>
      <c r="E694" s="190"/>
      <c r="F694" s="14">
        <v>29511.65</v>
      </c>
      <c r="G694" s="4"/>
    </row>
    <row r="695" spans="1:7" ht="30" customHeight="1">
      <c r="A695" s="17"/>
      <c r="B695" s="22" t="s">
        <v>135</v>
      </c>
      <c r="C695" s="183" t="s">
        <v>212</v>
      </c>
      <c r="D695" s="183"/>
      <c r="E695" s="183"/>
      <c r="F695" s="27">
        <f>F696</f>
        <v>432275.34</v>
      </c>
      <c r="G695" s="4"/>
    </row>
    <row r="696" spans="1:7" ht="31.5" customHeight="1">
      <c r="A696" s="17"/>
      <c r="B696" s="23" t="s">
        <v>315</v>
      </c>
      <c r="C696" s="190" t="s">
        <v>316</v>
      </c>
      <c r="D696" s="190"/>
      <c r="E696" s="190"/>
      <c r="F696" s="14">
        <v>432275.34</v>
      </c>
      <c r="G696" s="4"/>
    </row>
    <row r="697" spans="1:7">
      <c r="A697" s="17"/>
      <c r="B697" s="22" t="s">
        <v>137</v>
      </c>
      <c r="C697" s="183" t="s">
        <v>138</v>
      </c>
      <c r="D697" s="183"/>
      <c r="E697" s="183"/>
      <c r="F697" s="27">
        <f>F698</f>
        <v>579.88</v>
      </c>
      <c r="G697" s="4"/>
    </row>
    <row r="698" spans="1:7" ht="40.5" customHeight="1">
      <c r="A698" s="17"/>
      <c r="B698" s="23" t="s">
        <v>243</v>
      </c>
      <c r="C698" s="190" t="s">
        <v>680</v>
      </c>
      <c r="D698" s="190"/>
      <c r="E698" s="190"/>
      <c r="F698" s="14">
        <v>579.88</v>
      </c>
      <c r="G698" s="4"/>
    </row>
    <row r="699" spans="1:7">
      <c r="A699" s="17"/>
      <c r="B699" s="22" t="s">
        <v>139</v>
      </c>
      <c r="C699" s="183" t="s">
        <v>140</v>
      </c>
      <c r="D699" s="183"/>
      <c r="E699" s="183"/>
      <c r="F699" s="27">
        <f>F700</f>
        <v>369571.68</v>
      </c>
      <c r="G699" s="4"/>
    </row>
    <row r="700" spans="1:7" ht="30.75" customHeight="1">
      <c r="A700" s="17"/>
      <c r="B700" s="23" t="s">
        <v>315</v>
      </c>
      <c r="C700" s="190" t="s">
        <v>316</v>
      </c>
      <c r="D700" s="190"/>
      <c r="E700" s="190"/>
      <c r="F700" s="14">
        <v>369571.68</v>
      </c>
      <c r="G700" s="4"/>
    </row>
    <row r="701" spans="1:7">
      <c r="A701" s="17"/>
      <c r="B701" s="22" t="s">
        <v>141</v>
      </c>
      <c r="C701" s="183" t="s">
        <v>142</v>
      </c>
      <c r="D701" s="183"/>
      <c r="E701" s="183"/>
      <c r="F701" s="27">
        <f>F702+F703</f>
        <v>139328.67000000001</v>
      </c>
      <c r="G701" s="4"/>
    </row>
    <row r="702" spans="1:7">
      <c r="A702" s="17"/>
      <c r="B702" s="23" t="s">
        <v>257</v>
      </c>
      <c r="C702" s="190" t="s">
        <v>258</v>
      </c>
      <c r="D702" s="190"/>
      <c r="E702" s="190"/>
      <c r="F702" s="14">
        <v>4028.67</v>
      </c>
      <c r="G702" s="4"/>
    </row>
    <row r="703" spans="1:7" ht="34.5" customHeight="1">
      <c r="A703" s="17"/>
      <c r="B703" s="23" t="s">
        <v>315</v>
      </c>
      <c r="C703" s="190" t="s">
        <v>316</v>
      </c>
      <c r="D703" s="190"/>
      <c r="E703" s="190"/>
      <c r="F703" s="14">
        <v>135300</v>
      </c>
      <c r="G703" s="4"/>
    </row>
    <row r="704" spans="1:7" ht="30" customHeight="1">
      <c r="A704" s="17"/>
      <c r="B704" s="22" t="s">
        <v>143</v>
      </c>
      <c r="C704" s="183" t="s">
        <v>329</v>
      </c>
      <c r="D704" s="183"/>
      <c r="E704" s="183"/>
      <c r="F704" s="27">
        <f>F705+F706+F707</f>
        <v>115262.26</v>
      </c>
      <c r="G704" s="4"/>
    </row>
    <row r="705" spans="1:7">
      <c r="A705" s="17"/>
      <c r="B705" s="23" t="s">
        <v>325</v>
      </c>
      <c r="C705" s="190" t="s">
        <v>326</v>
      </c>
      <c r="D705" s="190"/>
      <c r="E705" s="190"/>
      <c r="F705" s="14">
        <v>16188.42</v>
      </c>
      <c r="G705" s="4"/>
    </row>
    <row r="706" spans="1:7" ht="42.75" customHeight="1">
      <c r="A706" s="17"/>
      <c r="B706" s="23" t="s">
        <v>243</v>
      </c>
      <c r="C706" s="190" t="s">
        <v>680</v>
      </c>
      <c r="D706" s="190"/>
      <c r="E706" s="190"/>
      <c r="F706" s="14">
        <v>98910</v>
      </c>
      <c r="G706" s="4"/>
    </row>
    <row r="707" spans="1:7" ht="46.5" customHeight="1">
      <c r="A707" s="17"/>
      <c r="B707" s="23" t="s">
        <v>270</v>
      </c>
      <c r="C707" s="190" t="s">
        <v>327</v>
      </c>
      <c r="D707" s="190"/>
      <c r="E707" s="190"/>
      <c r="F707" s="14">
        <v>163.84</v>
      </c>
      <c r="G707" s="4"/>
    </row>
    <row r="708" spans="1:7">
      <c r="A708" s="17"/>
      <c r="B708" s="22" t="s">
        <v>145</v>
      </c>
      <c r="C708" s="183" t="s">
        <v>77</v>
      </c>
      <c r="D708" s="183"/>
      <c r="E708" s="183"/>
      <c r="F708" s="27">
        <f>F709+F710+F711</f>
        <v>568929.09</v>
      </c>
      <c r="G708" s="4"/>
    </row>
    <row r="709" spans="1:7">
      <c r="A709" s="17"/>
      <c r="B709" s="23" t="s">
        <v>264</v>
      </c>
      <c r="C709" s="190" t="s">
        <v>265</v>
      </c>
      <c r="D709" s="190"/>
      <c r="E709" s="190"/>
      <c r="F709" s="14">
        <v>15168</v>
      </c>
      <c r="G709" s="4"/>
    </row>
    <row r="710" spans="1:7" ht="45" customHeight="1">
      <c r="A710" s="17"/>
      <c r="B710" s="23" t="s">
        <v>243</v>
      </c>
      <c r="C710" s="190" t="s">
        <v>244</v>
      </c>
      <c r="D710" s="190"/>
      <c r="E710" s="190"/>
      <c r="F710" s="14">
        <v>121461.09</v>
      </c>
      <c r="G710" s="4"/>
    </row>
    <row r="711" spans="1:7" ht="34.5" customHeight="1">
      <c r="A711" s="17"/>
      <c r="B711" s="23" t="s">
        <v>315</v>
      </c>
      <c r="C711" s="190" t="s">
        <v>316</v>
      </c>
      <c r="D711" s="190"/>
      <c r="E711" s="190"/>
      <c r="F711" s="14">
        <v>432300</v>
      </c>
      <c r="G711" s="4"/>
    </row>
    <row r="712" spans="1:7" s="84" customFormat="1" ht="17.25" customHeight="1">
      <c r="A712" s="17"/>
      <c r="B712" s="47"/>
      <c r="C712" s="143"/>
      <c r="D712" s="143"/>
      <c r="E712" s="143"/>
      <c r="F712" s="49"/>
      <c r="G712" s="4"/>
    </row>
    <row r="713" spans="1:7" ht="18.75" customHeight="1">
      <c r="A713" s="179" t="s">
        <v>330</v>
      </c>
      <c r="B713" s="179"/>
      <c r="C713" s="179"/>
      <c r="D713" s="179"/>
      <c r="E713" s="191"/>
      <c r="F713" s="136">
        <f>F714</f>
        <v>216442.15</v>
      </c>
      <c r="G713" s="4"/>
    </row>
    <row r="714" spans="1:7">
      <c r="A714" s="17"/>
      <c r="B714" s="138" t="s">
        <v>145</v>
      </c>
      <c r="C714" s="183" t="s">
        <v>77</v>
      </c>
      <c r="D714" s="183"/>
      <c r="E714" s="183"/>
      <c r="F714" s="144">
        <f>F715</f>
        <v>216442.15</v>
      </c>
      <c r="G714" s="4"/>
    </row>
    <row r="715" spans="1:7">
      <c r="A715" s="17"/>
      <c r="B715" s="137" t="s">
        <v>331</v>
      </c>
      <c r="C715" s="190" t="s">
        <v>332</v>
      </c>
      <c r="D715" s="190"/>
      <c r="E715" s="190"/>
      <c r="F715" s="142">
        <v>216442.15</v>
      </c>
      <c r="G715" s="4"/>
    </row>
    <row r="716" spans="1:7" ht="20.25" customHeight="1">
      <c r="A716" s="17"/>
      <c r="B716" s="17"/>
      <c r="C716" s="190" t="s">
        <v>333</v>
      </c>
      <c r="D716" s="190"/>
      <c r="E716" s="190"/>
      <c r="F716" s="9"/>
      <c r="G716" s="4"/>
    </row>
    <row r="717" spans="1:7">
      <c r="A717" s="17"/>
      <c r="B717" s="17"/>
      <c r="C717" s="16"/>
      <c r="D717" s="16"/>
      <c r="E717" s="16"/>
      <c r="F717" s="9"/>
      <c r="G717" s="4"/>
    </row>
    <row r="718" spans="1:7">
      <c r="A718" s="179" t="s">
        <v>334</v>
      </c>
      <c r="B718" s="179"/>
      <c r="C718" s="179"/>
      <c r="D718" s="179"/>
      <c r="E718" s="191"/>
      <c r="F718" s="136">
        <f>F719</f>
        <v>290734.71000000002</v>
      </c>
      <c r="G718" s="4"/>
    </row>
    <row r="719" spans="1:7">
      <c r="A719" s="17"/>
      <c r="B719" s="22" t="s">
        <v>147</v>
      </c>
      <c r="C719" s="183" t="s">
        <v>148</v>
      </c>
      <c r="D719" s="183"/>
      <c r="E719" s="183"/>
      <c r="F719" s="27">
        <f>F720+F721</f>
        <v>290734.71000000002</v>
      </c>
      <c r="G719" s="4"/>
    </row>
    <row r="720" spans="1:7" ht="28.5" customHeight="1">
      <c r="A720" s="17"/>
      <c r="B720" s="23" t="s">
        <v>315</v>
      </c>
      <c r="C720" s="190" t="s">
        <v>316</v>
      </c>
      <c r="D720" s="190"/>
      <c r="E720" s="190"/>
      <c r="F720" s="14">
        <v>260420</v>
      </c>
      <c r="G720" s="4"/>
    </row>
    <row r="721" spans="1:7" ht="61.5" customHeight="1">
      <c r="A721" s="17"/>
      <c r="B721" s="23" t="s">
        <v>335</v>
      </c>
      <c r="C721" s="190" t="s">
        <v>336</v>
      </c>
      <c r="D721" s="190"/>
      <c r="E721" s="190"/>
      <c r="F721" s="14">
        <v>30314.71</v>
      </c>
      <c r="G721" s="4"/>
    </row>
    <row r="722" spans="1:7" s="84" customFormat="1" ht="16.5" customHeight="1">
      <c r="A722" s="17"/>
      <c r="B722" s="47"/>
      <c r="C722" s="143"/>
      <c r="D722" s="143"/>
      <c r="E722" s="143"/>
      <c r="F722" s="49"/>
      <c r="G722" s="4"/>
    </row>
    <row r="723" spans="1:7">
      <c r="A723" s="238" t="s">
        <v>337</v>
      </c>
      <c r="B723" s="238"/>
      <c r="C723" s="238"/>
      <c r="D723" s="238"/>
      <c r="E723" s="238"/>
      <c r="F723" s="136">
        <f>F724+F727</f>
        <v>47608.33</v>
      </c>
      <c r="G723" s="4"/>
    </row>
    <row r="724" spans="1:7" ht="29.25" customHeight="1">
      <c r="A724" s="17"/>
      <c r="B724" s="22" t="s">
        <v>149</v>
      </c>
      <c r="C724" s="183" t="s">
        <v>338</v>
      </c>
      <c r="D724" s="183"/>
      <c r="E724" s="183"/>
      <c r="F724" s="27">
        <f>F725+F726</f>
        <v>44803.79</v>
      </c>
      <c r="G724" s="4"/>
    </row>
    <row r="725" spans="1:7">
      <c r="A725" s="17"/>
      <c r="B725" s="23" t="s">
        <v>248</v>
      </c>
      <c r="C725" s="190" t="s">
        <v>339</v>
      </c>
      <c r="D725" s="190"/>
      <c r="E725" s="190"/>
      <c r="F725" s="14">
        <v>27403.79</v>
      </c>
      <c r="G725" s="4"/>
    </row>
    <row r="726" spans="1:7" ht="30.75" customHeight="1">
      <c r="A726" s="17"/>
      <c r="B726" s="23" t="s">
        <v>315</v>
      </c>
      <c r="C726" s="190" t="s">
        <v>316</v>
      </c>
      <c r="D726" s="190"/>
      <c r="E726" s="190"/>
      <c r="F726" s="14">
        <v>17400</v>
      </c>
      <c r="G726" s="4"/>
    </row>
    <row r="727" spans="1:7" ht="31.5" customHeight="1">
      <c r="A727" s="17"/>
      <c r="B727" s="22" t="s">
        <v>151</v>
      </c>
      <c r="C727" s="183" t="s">
        <v>338</v>
      </c>
      <c r="D727" s="183"/>
      <c r="E727" s="183"/>
      <c r="F727" s="27">
        <f>F728</f>
        <v>2804.54</v>
      </c>
      <c r="G727" s="4"/>
    </row>
    <row r="728" spans="1:7">
      <c r="A728" s="17"/>
      <c r="B728" s="23" t="s">
        <v>340</v>
      </c>
      <c r="C728" s="190" t="s">
        <v>341</v>
      </c>
      <c r="D728" s="190"/>
      <c r="E728" s="190"/>
      <c r="F728" s="14">
        <v>2804.54</v>
      </c>
      <c r="G728" s="4"/>
    </row>
    <row r="729" spans="1:7" s="53" customFormat="1">
      <c r="A729" s="17"/>
      <c r="B729" s="17"/>
      <c r="C729" s="51"/>
      <c r="D729" s="51"/>
      <c r="E729" s="51"/>
      <c r="F729" s="9"/>
      <c r="G729" s="4"/>
    </row>
    <row r="730" spans="1:7">
      <c r="A730" s="198" t="s">
        <v>342</v>
      </c>
      <c r="B730" s="198"/>
      <c r="C730" s="198"/>
      <c r="D730" s="198"/>
      <c r="E730" s="200"/>
      <c r="F730" s="136">
        <f>F731</f>
        <v>108848</v>
      </c>
      <c r="G730" s="4"/>
    </row>
    <row r="731" spans="1:7">
      <c r="A731" s="17"/>
      <c r="B731" s="22" t="s">
        <v>153</v>
      </c>
      <c r="C731" s="183" t="s">
        <v>154</v>
      </c>
      <c r="D731" s="183"/>
      <c r="E731" s="183"/>
      <c r="F731" s="27">
        <f>F732</f>
        <v>108848</v>
      </c>
      <c r="G731" s="4"/>
    </row>
    <row r="732" spans="1:7" ht="29.25" customHeight="1">
      <c r="A732" s="17"/>
      <c r="B732" s="23" t="s">
        <v>240</v>
      </c>
      <c r="C732" s="190" t="s">
        <v>343</v>
      </c>
      <c r="D732" s="190"/>
      <c r="E732" s="190"/>
      <c r="F732" s="14">
        <v>108848</v>
      </c>
      <c r="G732" s="4"/>
    </row>
    <row r="733" spans="1:7" s="53" customFormat="1">
      <c r="A733" s="17"/>
      <c r="B733" s="17"/>
      <c r="C733" s="4"/>
      <c r="D733" s="4"/>
      <c r="E733" s="4"/>
      <c r="F733" s="9"/>
      <c r="G733" s="4"/>
    </row>
    <row r="734" spans="1:7">
      <c r="A734" s="198" t="s">
        <v>344</v>
      </c>
      <c r="B734" s="198"/>
      <c r="C734" s="198"/>
      <c r="D734" s="198"/>
      <c r="E734" s="200"/>
      <c r="F734" s="136">
        <f>F735+F740</f>
        <v>296878</v>
      </c>
      <c r="G734" s="4"/>
    </row>
    <row r="735" spans="1:7">
      <c r="A735" s="17"/>
      <c r="B735" s="56" t="s">
        <v>155</v>
      </c>
      <c r="C735" s="199" t="s">
        <v>156</v>
      </c>
      <c r="D735" s="199"/>
      <c r="E735" s="199"/>
      <c r="F735" s="27">
        <f>F736</f>
        <v>196878</v>
      </c>
      <c r="G735" s="4"/>
    </row>
    <row r="736" spans="1:7" ht="34.5" customHeight="1">
      <c r="A736" s="17"/>
      <c r="B736" s="23" t="s">
        <v>240</v>
      </c>
      <c r="C736" s="190" t="s">
        <v>343</v>
      </c>
      <c r="D736" s="190"/>
      <c r="E736" s="190"/>
      <c r="F736" s="14">
        <v>196878</v>
      </c>
      <c r="G736" s="4"/>
    </row>
    <row r="737" spans="1:7" ht="29.25" customHeight="1">
      <c r="A737" s="17"/>
      <c r="B737" s="17"/>
      <c r="C737" s="190" t="s">
        <v>673</v>
      </c>
      <c r="D737" s="190"/>
      <c r="E737" s="190"/>
      <c r="F737" s="9"/>
      <c r="G737" s="4"/>
    </row>
    <row r="738" spans="1:7" s="84" customFormat="1" ht="29.25" customHeight="1">
      <c r="A738" s="17"/>
      <c r="B738" s="47"/>
      <c r="C738" s="143"/>
      <c r="D738" s="143"/>
      <c r="E738" s="143"/>
      <c r="F738" s="9"/>
      <c r="G738" s="4"/>
    </row>
    <row r="739" spans="1:7" s="84" customFormat="1" ht="15.75" customHeight="1">
      <c r="A739" s="17"/>
      <c r="B739" s="47"/>
      <c r="C739" s="143"/>
      <c r="D739" s="143"/>
      <c r="E739" s="143"/>
      <c r="F739" s="49"/>
      <c r="G739" s="4"/>
    </row>
    <row r="740" spans="1:7">
      <c r="A740" s="17"/>
      <c r="B740" s="22" t="s">
        <v>157</v>
      </c>
      <c r="C740" s="189" t="s">
        <v>77</v>
      </c>
      <c r="D740" s="189"/>
      <c r="E740" s="189"/>
      <c r="F740" s="27">
        <f>F741</f>
        <v>100000</v>
      </c>
      <c r="G740" s="4"/>
    </row>
    <row r="741" spans="1:7" ht="48" customHeight="1">
      <c r="A741" s="17"/>
      <c r="B741" s="23" t="s">
        <v>345</v>
      </c>
      <c r="C741" s="190" t="s">
        <v>346</v>
      </c>
      <c r="D741" s="190"/>
      <c r="E741" s="190"/>
      <c r="F741" s="14">
        <v>100000</v>
      </c>
      <c r="G741" s="4"/>
    </row>
    <row r="742" spans="1:7" s="84" customFormat="1" ht="16.5" customHeight="1">
      <c r="A742" s="17"/>
      <c r="B742" s="17"/>
      <c r="C742" s="190" t="s">
        <v>687</v>
      </c>
      <c r="D742" s="190"/>
      <c r="E742" s="190"/>
      <c r="F742" s="9"/>
      <c r="G742" s="4"/>
    </row>
    <row r="743" spans="1:7">
      <c r="A743" s="17"/>
      <c r="B743" s="17"/>
      <c r="C743" s="4"/>
      <c r="D743" s="4"/>
      <c r="E743" s="4"/>
      <c r="F743" s="9"/>
      <c r="G743" s="4"/>
    </row>
    <row r="744" spans="1:7">
      <c r="A744" s="17"/>
      <c r="B744" s="17"/>
      <c r="C744" s="237" t="s">
        <v>173</v>
      </c>
      <c r="D744" s="237"/>
      <c r="E744" s="237"/>
      <c r="F744" s="63">
        <f>F557+F566+F570+F577+F583+F602+F610+F614+F647+F654+F676+F680+F713+F718+F723+F730+F734</f>
        <v>33966697.560000002</v>
      </c>
      <c r="G744" s="4"/>
    </row>
    <row r="745" spans="1:7" s="84" customFormat="1">
      <c r="A745" s="17"/>
      <c r="B745" s="17"/>
      <c r="C745" s="122"/>
      <c r="D745" s="122"/>
      <c r="E745" s="122"/>
      <c r="F745" s="63"/>
      <c r="G745" s="4"/>
    </row>
    <row r="746" spans="1:7" s="84" customFormat="1">
      <c r="A746" s="17"/>
      <c r="B746" s="17"/>
      <c r="C746" s="171"/>
      <c r="D746" s="171"/>
      <c r="E746" s="171"/>
      <c r="F746" s="63"/>
      <c r="G746" s="4"/>
    </row>
    <row r="747" spans="1:7" s="84" customFormat="1">
      <c r="A747" s="17"/>
      <c r="B747" s="17"/>
      <c r="C747" s="171"/>
      <c r="D747" s="171"/>
      <c r="E747" s="171"/>
      <c r="F747" s="63"/>
      <c r="G747" s="4"/>
    </row>
    <row r="748" spans="1:7" s="84" customFormat="1">
      <c r="A748" s="17"/>
      <c r="B748" s="17"/>
      <c r="C748" s="171"/>
      <c r="D748" s="171"/>
      <c r="E748" s="171"/>
      <c r="F748" s="63"/>
      <c r="G748" s="4"/>
    </row>
    <row r="749" spans="1:7" s="84" customFormat="1">
      <c r="A749" s="17"/>
      <c r="B749" s="17"/>
      <c r="C749" s="171"/>
      <c r="D749" s="171"/>
      <c r="E749" s="171"/>
      <c r="F749" s="63"/>
      <c r="G749" s="4"/>
    </row>
    <row r="750" spans="1:7" s="84" customFormat="1">
      <c r="A750" s="17"/>
      <c r="B750" s="17"/>
      <c r="C750" s="171"/>
      <c r="D750" s="171"/>
      <c r="E750" s="171"/>
      <c r="F750" s="63"/>
      <c r="G750" s="4"/>
    </row>
    <row r="751" spans="1:7" s="84" customFormat="1">
      <c r="A751" s="17"/>
      <c r="B751" s="17"/>
      <c r="C751" s="171"/>
      <c r="D751" s="171"/>
      <c r="E751" s="171"/>
      <c r="F751" s="63"/>
      <c r="G751" s="4"/>
    </row>
    <row r="752" spans="1:7" s="84" customFormat="1">
      <c r="A752" s="17"/>
      <c r="B752" s="17"/>
      <c r="C752" s="171"/>
      <c r="D752" s="171"/>
      <c r="E752" s="171"/>
      <c r="F752" s="63"/>
      <c r="G752" s="4"/>
    </row>
    <row r="753" spans="1:7" s="84" customFormat="1">
      <c r="A753" s="17"/>
      <c r="B753" s="17"/>
      <c r="C753" s="171"/>
      <c r="D753" s="171"/>
      <c r="E753" s="171"/>
      <c r="F753" s="63"/>
      <c r="G753" s="4"/>
    </row>
    <row r="754" spans="1:7" s="84" customFormat="1">
      <c r="A754" s="17"/>
      <c r="B754" s="17"/>
      <c r="C754" s="171"/>
      <c r="D754" s="171"/>
      <c r="E754" s="171"/>
      <c r="F754" s="63"/>
      <c r="G754" s="4"/>
    </row>
    <row r="755" spans="1:7" s="84" customFormat="1">
      <c r="A755" s="17"/>
      <c r="B755" s="17"/>
      <c r="C755" s="171"/>
      <c r="D755" s="171"/>
      <c r="E755" s="171"/>
      <c r="F755" s="63"/>
      <c r="G755" s="4"/>
    </row>
    <row r="756" spans="1:7" s="84" customFormat="1">
      <c r="A756" s="17"/>
      <c r="B756" s="17"/>
      <c r="C756" s="171"/>
      <c r="D756" s="171"/>
      <c r="E756" s="171"/>
      <c r="F756" s="63"/>
      <c r="G756" s="4"/>
    </row>
    <row r="757" spans="1:7" s="84" customFormat="1">
      <c r="A757" s="17"/>
      <c r="B757" s="17"/>
      <c r="C757" s="171"/>
      <c r="D757" s="171"/>
      <c r="E757" s="171"/>
      <c r="F757" s="63"/>
      <c r="G757" s="4"/>
    </row>
    <row r="758" spans="1:7" s="84" customFormat="1">
      <c r="A758" s="17"/>
      <c r="B758" s="17"/>
      <c r="C758" s="171"/>
      <c r="D758" s="171"/>
      <c r="E758" s="171"/>
      <c r="F758" s="63"/>
      <c r="G758" s="4"/>
    </row>
    <row r="759" spans="1:7" s="84" customFormat="1">
      <c r="A759" s="17"/>
      <c r="B759" s="17"/>
      <c r="C759" s="171"/>
      <c r="D759" s="171"/>
      <c r="E759" s="171"/>
      <c r="F759" s="63"/>
      <c r="G759" s="4"/>
    </row>
    <row r="760" spans="1:7" s="84" customFormat="1">
      <c r="A760" s="17"/>
      <c r="B760" s="17"/>
      <c r="C760" s="171"/>
      <c r="D760" s="171"/>
      <c r="E760" s="171"/>
      <c r="F760" s="63"/>
      <c r="G760" s="4"/>
    </row>
    <row r="761" spans="1:7" s="84" customFormat="1">
      <c r="A761" s="17"/>
      <c r="B761" s="17"/>
      <c r="C761" s="171"/>
      <c r="D761" s="171"/>
      <c r="E761" s="171"/>
      <c r="F761" s="63"/>
      <c r="G761" s="4"/>
    </row>
    <row r="762" spans="1:7" s="84" customFormat="1">
      <c r="A762" s="17"/>
      <c r="B762" s="17"/>
      <c r="C762" s="171"/>
      <c r="D762" s="171"/>
      <c r="E762" s="171"/>
      <c r="F762" s="63"/>
      <c r="G762" s="4"/>
    </row>
    <row r="763" spans="1:7" s="84" customFormat="1">
      <c r="A763" s="17"/>
      <c r="B763" s="17"/>
      <c r="C763" s="171"/>
      <c r="D763" s="171"/>
      <c r="E763" s="171"/>
      <c r="F763" s="63"/>
      <c r="G763" s="4"/>
    </row>
    <row r="764" spans="1:7" s="84" customFormat="1">
      <c r="A764" s="17"/>
      <c r="B764" s="17"/>
      <c r="C764" s="171"/>
      <c r="D764" s="171"/>
      <c r="E764" s="171"/>
      <c r="F764" s="63"/>
      <c r="G764" s="4"/>
    </row>
    <row r="765" spans="1:7" s="84" customFormat="1">
      <c r="A765" s="17"/>
      <c r="B765" s="17"/>
      <c r="C765" s="171"/>
      <c r="D765" s="171"/>
      <c r="E765" s="171"/>
      <c r="F765" s="63"/>
      <c r="G765" s="4"/>
    </row>
    <row r="766" spans="1:7" s="84" customFormat="1">
      <c r="A766" s="17"/>
      <c r="B766" s="17"/>
      <c r="C766" s="171"/>
      <c r="D766" s="171"/>
      <c r="E766" s="171"/>
      <c r="F766" s="63"/>
      <c r="G766" s="4"/>
    </row>
    <row r="767" spans="1:7" s="84" customFormat="1">
      <c r="A767" s="17"/>
      <c r="B767" s="17"/>
      <c r="C767" s="171"/>
      <c r="D767" s="171"/>
      <c r="E767" s="171"/>
      <c r="F767" s="63"/>
      <c r="G767" s="4"/>
    </row>
    <row r="768" spans="1:7" s="84" customFormat="1">
      <c r="A768" s="17"/>
      <c r="B768" s="17"/>
      <c r="C768" s="171"/>
      <c r="D768" s="171"/>
      <c r="E768" s="171"/>
      <c r="F768" s="63"/>
      <c r="G768" s="4"/>
    </row>
    <row r="769" spans="1:7" s="84" customFormat="1">
      <c r="A769" s="17"/>
      <c r="B769" s="17"/>
      <c r="C769" s="171"/>
      <c r="D769" s="171"/>
      <c r="E769" s="171"/>
      <c r="F769" s="63"/>
      <c r="G769" s="4"/>
    </row>
    <row r="770" spans="1:7" s="84" customFormat="1">
      <c r="A770" s="17"/>
      <c r="B770" s="17"/>
      <c r="C770" s="171"/>
      <c r="D770" s="171"/>
      <c r="E770" s="171"/>
      <c r="F770" s="63"/>
      <c r="G770" s="4"/>
    </row>
    <row r="771" spans="1:7" s="84" customFormat="1">
      <c r="A771" s="17"/>
      <c r="B771" s="17"/>
      <c r="C771" s="171"/>
      <c r="D771" s="171"/>
      <c r="E771" s="171"/>
      <c r="F771" s="63"/>
      <c r="G771" s="4"/>
    </row>
    <row r="772" spans="1:7" s="84" customFormat="1">
      <c r="A772" s="17"/>
      <c r="B772" s="17"/>
      <c r="C772" s="171"/>
      <c r="D772" s="171"/>
      <c r="E772" s="171"/>
      <c r="F772" s="63"/>
      <c r="G772" s="4"/>
    </row>
    <row r="773" spans="1:7" s="84" customFormat="1">
      <c r="A773" s="17"/>
      <c r="B773" s="17"/>
      <c r="C773" s="171"/>
      <c r="D773" s="171"/>
      <c r="E773" s="171"/>
      <c r="F773" s="63"/>
      <c r="G773" s="4"/>
    </row>
    <row r="774" spans="1:7" s="84" customFormat="1">
      <c r="A774" s="17"/>
      <c r="B774" s="17"/>
      <c r="C774" s="171"/>
      <c r="D774" s="171"/>
      <c r="E774" s="171"/>
      <c r="F774" s="63"/>
      <c r="G774" s="4"/>
    </row>
    <row r="775" spans="1:7" s="84" customFormat="1">
      <c r="A775" s="17"/>
      <c r="B775" s="17"/>
      <c r="C775" s="171"/>
      <c r="D775" s="171"/>
      <c r="E775" s="171"/>
      <c r="F775" s="63"/>
      <c r="G775" s="4"/>
    </row>
    <row r="776" spans="1:7" s="84" customFormat="1">
      <c r="A776" s="17"/>
      <c r="B776" s="17"/>
      <c r="C776" s="171"/>
      <c r="D776" s="171"/>
      <c r="E776" s="171"/>
      <c r="F776" s="63"/>
      <c r="G776" s="4"/>
    </row>
    <row r="777" spans="1:7" s="84" customFormat="1">
      <c r="A777" s="17"/>
      <c r="B777" s="17"/>
      <c r="C777" s="171"/>
      <c r="D777" s="171"/>
      <c r="E777" s="171"/>
      <c r="F777" s="63"/>
      <c r="G777" s="4"/>
    </row>
    <row r="778" spans="1:7" s="84" customFormat="1">
      <c r="A778" s="17"/>
      <c r="B778" s="17"/>
      <c r="C778" s="171"/>
      <c r="D778" s="171"/>
      <c r="E778" s="171"/>
      <c r="F778" s="63"/>
      <c r="G778" s="4"/>
    </row>
    <row r="779" spans="1:7" s="84" customFormat="1">
      <c r="A779" s="17"/>
      <c r="B779" s="17"/>
      <c r="C779" s="171"/>
      <c r="D779" s="171"/>
      <c r="E779" s="171"/>
      <c r="F779" s="63"/>
      <c r="G779" s="4"/>
    </row>
    <row r="780" spans="1:7" s="84" customFormat="1">
      <c r="A780" s="17"/>
      <c r="B780" s="17"/>
      <c r="C780" s="171"/>
      <c r="D780" s="171"/>
      <c r="E780" s="171"/>
      <c r="F780" s="63"/>
      <c r="G780" s="4"/>
    </row>
    <row r="781" spans="1:7" s="84" customFormat="1">
      <c r="A781" s="17"/>
      <c r="B781" s="17"/>
      <c r="C781" s="171"/>
      <c r="D781" s="171"/>
      <c r="E781" s="171"/>
      <c r="F781" s="63"/>
      <c r="G781" s="4"/>
    </row>
    <row r="782" spans="1:7" s="84" customFormat="1">
      <c r="A782" s="17"/>
      <c r="B782" s="17"/>
      <c r="C782" s="171"/>
      <c r="D782" s="171"/>
      <c r="E782" s="171"/>
      <c r="F782" s="63"/>
      <c r="G782" s="4"/>
    </row>
    <row r="783" spans="1:7" s="84" customFormat="1">
      <c r="A783" s="17"/>
      <c r="B783" s="17"/>
      <c r="C783" s="171"/>
      <c r="D783" s="171"/>
      <c r="E783" s="171"/>
      <c r="F783" s="63"/>
      <c r="G783" s="4"/>
    </row>
    <row r="784" spans="1:7" s="84" customFormat="1">
      <c r="A784" s="17"/>
      <c r="B784" s="17"/>
      <c r="C784" s="171"/>
      <c r="D784" s="171"/>
      <c r="E784" s="171"/>
      <c r="F784" s="63"/>
      <c r="G784" s="4"/>
    </row>
    <row r="785" spans="1:7" s="84" customFormat="1">
      <c r="A785" s="17"/>
      <c r="B785" s="17"/>
      <c r="C785" s="171"/>
      <c r="D785" s="171"/>
      <c r="E785" s="171"/>
      <c r="F785" s="63"/>
      <c r="G785" s="4"/>
    </row>
    <row r="786" spans="1:7" s="84" customFormat="1">
      <c r="A786" s="17"/>
      <c r="B786" s="17"/>
      <c r="C786" s="171"/>
      <c r="D786" s="171"/>
      <c r="E786" s="171"/>
      <c r="F786" s="63"/>
      <c r="G786" s="4"/>
    </row>
    <row r="787" spans="1:7" s="84" customFormat="1">
      <c r="A787" s="17"/>
      <c r="B787" s="17"/>
      <c r="C787" s="171"/>
      <c r="D787" s="171"/>
      <c r="E787" s="171"/>
      <c r="F787" s="63"/>
      <c r="G787" s="4"/>
    </row>
    <row r="788" spans="1:7" s="84" customFormat="1">
      <c r="A788" s="17"/>
      <c r="B788" s="17"/>
      <c r="C788" s="171"/>
      <c r="D788" s="171"/>
      <c r="E788" s="171"/>
      <c r="F788" s="63"/>
      <c r="G788" s="4"/>
    </row>
    <row r="789" spans="1:7" s="84" customFormat="1">
      <c r="A789" s="17"/>
      <c r="B789" s="17"/>
      <c r="C789" s="171"/>
      <c r="D789" s="171"/>
      <c r="E789" s="171"/>
      <c r="F789" s="63"/>
      <c r="G789" s="4"/>
    </row>
    <row r="790" spans="1:7" s="84" customFormat="1">
      <c r="A790" s="17"/>
      <c r="B790" s="17"/>
      <c r="C790" s="237" t="s">
        <v>720</v>
      </c>
      <c r="D790" s="237"/>
      <c r="E790" s="237"/>
      <c r="F790" s="63"/>
      <c r="G790" s="4"/>
    </row>
    <row r="791" spans="1:7">
      <c r="A791" s="17"/>
      <c r="B791" s="17"/>
      <c r="C791" s="4"/>
      <c r="D791" s="4"/>
      <c r="E791" s="4"/>
      <c r="F791" s="9"/>
      <c r="G791" s="4"/>
    </row>
    <row r="792" spans="1:7">
      <c r="A792" s="17"/>
      <c r="B792" s="17"/>
      <c r="C792" s="75"/>
      <c r="D792" s="75"/>
      <c r="E792" s="75"/>
      <c r="F792" s="9"/>
      <c r="G792" s="4"/>
    </row>
    <row r="793" spans="1:7">
      <c r="A793" s="239" t="s">
        <v>350</v>
      </c>
      <c r="B793" s="239"/>
      <c r="C793" s="239"/>
      <c r="D793" s="239"/>
      <c r="E793" s="239"/>
      <c r="F793" s="239"/>
      <c r="G793" s="4"/>
    </row>
    <row r="794" spans="1:7">
      <c r="A794" s="17"/>
      <c r="B794" s="17"/>
      <c r="C794" s="75"/>
      <c r="D794" s="75"/>
      <c r="E794" s="75"/>
      <c r="F794" s="9"/>
      <c r="G794" s="4"/>
    </row>
    <row r="795" spans="1:7">
      <c r="A795" s="198" t="s">
        <v>351</v>
      </c>
      <c r="B795" s="198"/>
      <c r="C795" s="198"/>
      <c r="D795" s="198"/>
      <c r="E795" s="198"/>
      <c r="F795" s="136">
        <f>F796+F814+F816+F820</f>
        <v>2812458.21</v>
      </c>
      <c r="G795" s="4"/>
    </row>
    <row r="796" spans="1:7">
      <c r="A796" s="17"/>
      <c r="B796" s="22" t="s">
        <v>72</v>
      </c>
      <c r="C796" s="175" t="s">
        <v>352</v>
      </c>
      <c r="D796" s="175"/>
      <c r="E796" s="175"/>
      <c r="F796" s="27">
        <f>F797+F802+F812</f>
        <v>1568961.7100000002</v>
      </c>
      <c r="G796" s="4"/>
    </row>
    <row r="797" spans="1:7">
      <c r="A797" s="17"/>
      <c r="B797" s="23" t="s">
        <v>353</v>
      </c>
      <c r="C797" s="176" t="s">
        <v>354</v>
      </c>
      <c r="D797" s="176"/>
      <c r="E797" s="176"/>
      <c r="F797" s="14">
        <f>E798+E799+E800+E801</f>
        <v>92683.98</v>
      </c>
      <c r="G797" s="4"/>
    </row>
    <row r="798" spans="1:7">
      <c r="A798" s="17"/>
      <c r="B798" s="17"/>
      <c r="C798" s="176" t="s">
        <v>645</v>
      </c>
      <c r="D798" s="176"/>
      <c r="E798" s="40">
        <v>77202.33</v>
      </c>
      <c r="F798" s="9"/>
      <c r="G798" s="4"/>
    </row>
    <row r="799" spans="1:7">
      <c r="A799" s="17"/>
      <c r="B799" s="17"/>
      <c r="C799" s="176" t="s">
        <v>646</v>
      </c>
      <c r="D799" s="176"/>
      <c r="E799" s="40">
        <v>2460</v>
      </c>
      <c r="F799" s="9"/>
      <c r="G799" s="4"/>
    </row>
    <row r="800" spans="1:7" s="81" customFormat="1">
      <c r="A800" s="17"/>
      <c r="B800" s="17"/>
      <c r="C800" s="176" t="s">
        <v>647</v>
      </c>
      <c r="D800" s="176"/>
      <c r="E800" s="40">
        <v>10243.450000000001</v>
      </c>
      <c r="F800" s="9"/>
      <c r="G800" s="4"/>
    </row>
    <row r="801" spans="1:7" s="81" customFormat="1" ht="33" customHeight="1">
      <c r="A801" s="17"/>
      <c r="B801" s="17"/>
      <c r="C801" s="177" t="s">
        <v>648</v>
      </c>
      <c r="D801" s="177"/>
      <c r="E801" s="65">
        <v>2778.2</v>
      </c>
      <c r="F801" s="9"/>
      <c r="G801" s="4"/>
    </row>
    <row r="802" spans="1:7">
      <c r="A802" s="17"/>
      <c r="B802" s="23" t="s">
        <v>355</v>
      </c>
      <c r="C802" s="176" t="s">
        <v>640</v>
      </c>
      <c r="D802" s="176"/>
      <c r="E802" s="176"/>
      <c r="F802" s="14">
        <f>E803+E804+E805+E806+E807+E808+E809+E810+E811</f>
        <v>1038120.2100000001</v>
      </c>
      <c r="G802" s="4"/>
    </row>
    <row r="803" spans="1:7" ht="50.25" customHeight="1">
      <c r="A803" s="17"/>
      <c r="B803" s="17"/>
      <c r="C803" s="176" t="s">
        <v>662</v>
      </c>
      <c r="D803" s="176"/>
      <c r="E803" s="40">
        <v>14.76</v>
      </c>
      <c r="F803" s="9"/>
      <c r="G803" s="4"/>
    </row>
    <row r="804" spans="1:7" ht="45" customHeight="1">
      <c r="A804" s="17"/>
      <c r="B804" s="17"/>
      <c r="C804" s="176" t="s">
        <v>649</v>
      </c>
      <c r="D804" s="176"/>
      <c r="E804" s="40">
        <v>315243.59999999998</v>
      </c>
      <c r="F804" s="9"/>
      <c r="G804" s="4"/>
    </row>
    <row r="805" spans="1:7" ht="45.75" customHeight="1">
      <c r="A805" s="17"/>
      <c r="B805" s="17"/>
      <c r="C805" s="176" t="s">
        <v>722</v>
      </c>
      <c r="D805" s="176"/>
      <c r="E805" s="40">
        <v>35660.910000000003</v>
      </c>
      <c r="F805" s="9"/>
      <c r="G805" s="4"/>
    </row>
    <row r="806" spans="1:7" ht="39" customHeight="1">
      <c r="A806" s="17"/>
      <c r="B806" s="17"/>
      <c r="C806" s="176" t="s">
        <v>663</v>
      </c>
      <c r="D806" s="176"/>
      <c r="E806" s="40">
        <v>567797.04</v>
      </c>
      <c r="F806" s="9"/>
      <c r="G806" s="4"/>
    </row>
    <row r="807" spans="1:7" s="81" customFormat="1" ht="48" customHeight="1">
      <c r="A807" s="17"/>
      <c r="B807" s="17"/>
      <c r="C807" s="176" t="s">
        <v>723</v>
      </c>
      <c r="D807" s="176"/>
      <c r="E807" s="40">
        <v>37675</v>
      </c>
      <c r="F807" s="9"/>
      <c r="G807" s="4"/>
    </row>
    <row r="808" spans="1:7" s="81" customFormat="1" ht="38.25" customHeight="1">
      <c r="A808" s="17"/>
      <c r="B808" s="17"/>
      <c r="C808" s="176" t="s">
        <v>664</v>
      </c>
      <c r="D808" s="176"/>
      <c r="E808" s="40">
        <v>35055</v>
      </c>
      <c r="F808" s="9"/>
      <c r="G808" s="4"/>
    </row>
    <row r="809" spans="1:7" s="81" customFormat="1" ht="39" customHeight="1">
      <c r="A809" s="17"/>
      <c r="B809" s="17"/>
      <c r="C809" s="176" t="s">
        <v>665</v>
      </c>
      <c r="D809" s="176"/>
      <c r="E809" s="145">
        <v>14083.5</v>
      </c>
      <c r="F809" s="9"/>
      <c r="G809" s="4"/>
    </row>
    <row r="810" spans="1:7" s="81" customFormat="1" ht="21" customHeight="1">
      <c r="A810" s="17"/>
      <c r="B810" s="17"/>
      <c r="C810" s="176" t="s">
        <v>666</v>
      </c>
      <c r="D810" s="176"/>
      <c r="E810" s="145">
        <v>2590.4</v>
      </c>
      <c r="F810" s="9"/>
      <c r="G810" s="4"/>
    </row>
    <row r="811" spans="1:7" s="81" customFormat="1" ht="38.25" customHeight="1">
      <c r="A811" s="17"/>
      <c r="B811" s="17"/>
      <c r="C811" s="176" t="s">
        <v>667</v>
      </c>
      <c r="D811" s="176"/>
      <c r="E811" s="145">
        <v>30000</v>
      </c>
      <c r="F811" s="9"/>
      <c r="G811" s="4"/>
    </row>
    <row r="812" spans="1:7" ht="15.75" customHeight="1">
      <c r="A812" s="17"/>
      <c r="B812" s="137" t="s">
        <v>357</v>
      </c>
      <c r="C812" s="176" t="s">
        <v>356</v>
      </c>
      <c r="D812" s="176"/>
      <c r="E812" s="176"/>
      <c r="F812" s="14">
        <v>438157.52</v>
      </c>
      <c r="G812" s="4"/>
    </row>
    <row r="813" spans="1:7" ht="33" customHeight="1">
      <c r="A813" s="17"/>
      <c r="B813" s="17"/>
      <c r="C813" s="176" t="s">
        <v>649</v>
      </c>
      <c r="D813" s="176"/>
      <c r="E813" s="176"/>
      <c r="F813" s="9"/>
      <c r="G813" s="4"/>
    </row>
    <row r="814" spans="1:7">
      <c r="A814" s="17"/>
      <c r="B814" s="22" t="s">
        <v>179</v>
      </c>
      <c r="C814" s="175" t="s">
        <v>180</v>
      </c>
      <c r="D814" s="175"/>
      <c r="E814" s="175"/>
      <c r="F814" s="27">
        <f>F815</f>
        <v>37495.440000000002</v>
      </c>
      <c r="G814" s="4"/>
    </row>
    <row r="815" spans="1:7" ht="33" customHeight="1">
      <c r="A815" s="17"/>
      <c r="B815" s="23" t="s">
        <v>358</v>
      </c>
      <c r="C815" s="176" t="s">
        <v>688</v>
      </c>
      <c r="D815" s="176"/>
      <c r="E815" s="176"/>
      <c r="F815" s="14">
        <v>37495.440000000002</v>
      </c>
      <c r="G815" s="4"/>
    </row>
    <row r="816" spans="1:7">
      <c r="A816" s="17"/>
      <c r="B816" s="22" t="s">
        <v>74</v>
      </c>
      <c r="C816" s="175" t="s">
        <v>75</v>
      </c>
      <c r="D816" s="175"/>
      <c r="E816" s="175"/>
      <c r="F816" s="27">
        <f>F817</f>
        <v>279394.7</v>
      </c>
      <c r="G816" s="4"/>
    </row>
    <row r="817" spans="1:7">
      <c r="A817" s="17"/>
      <c r="B817" s="23" t="s">
        <v>355</v>
      </c>
      <c r="C817" s="176" t="s">
        <v>640</v>
      </c>
      <c r="D817" s="176"/>
      <c r="E817" s="176"/>
      <c r="F817" s="14">
        <v>279394.7</v>
      </c>
      <c r="G817" s="4"/>
    </row>
    <row r="818" spans="1:7">
      <c r="A818" s="17"/>
      <c r="B818" s="17"/>
      <c r="C818" s="176" t="s">
        <v>359</v>
      </c>
      <c r="D818" s="176"/>
      <c r="E818" s="176"/>
      <c r="F818" s="9"/>
      <c r="G818" s="4"/>
    </row>
    <row r="819" spans="1:7" s="84" customFormat="1">
      <c r="A819" s="17"/>
      <c r="B819" s="47"/>
      <c r="C819" s="170"/>
      <c r="D819" s="170"/>
      <c r="E819" s="170"/>
      <c r="F819" s="9"/>
      <c r="G819" s="4"/>
    </row>
    <row r="820" spans="1:7" ht="19.5" customHeight="1">
      <c r="A820" s="17"/>
      <c r="B820" s="22" t="s">
        <v>76</v>
      </c>
      <c r="C820" s="175" t="s">
        <v>77</v>
      </c>
      <c r="D820" s="175"/>
      <c r="E820" s="175"/>
      <c r="F820" s="27">
        <f>E821+E822</f>
        <v>926606.36</v>
      </c>
      <c r="G820" s="4"/>
    </row>
    <row r="821" spans="1:7">
      <c r="A821" s="17"/>
      <c r="B821" s="17"/>
      <c r="C821" s="176" t="s">
        <v>360</v>
      </c>
      <c r="D821" s="176"/>
      <c r="E821" s="145">
        <v>908437.76</v>
      </c>
      <c r="F821" s="9"/>
      <c r="G821" s="4"/>
    </row>
    <row r="822" spans="1:7" ht="15" customHeight="1">
      <c r="A822" s="17"/>
      <c r="B822" s="17"/>
      <c r="C822" s="176" t="s">
        <v>361</v>
      </c>
      <c r="D822" s="176"/>
      <c r="E822" s="145">
        <v>18168.599999999999</v>
      </c>
      <c r="F822" s="9"/>
      <c r="G822" s="4"/>
    </row>
    <row r="823" spans="1:7" s="84" customFormat="1">
      <c r="A823" s="17"/>
      <c r="B823" s="17"/>
      <c r="C823" s="75"/>
      <c r="D823" s="75"/>
      <c r="E823" s="76"/>
      <c r="F823" s="9"/>
      <c r="G823" s="4"/>
    </row>
    <row r="824" spans="1:7">
      <c r="A824" s="198" t="s">
        <v>362</v>
      </c>
      <c r="B824" s="198"/>
      <c r="C824" s="198"/>
      <c r="D824" s="198"/>
      <c r="E824" s="198"/>
      <c r="F824" s="136">
        <f>F825+F829</f>
        <v>1137912.44</v>
      </c>
      <c r="G824" s="4"/>
    </row>
    <row r="825" spans="1:7">
      <c r="A825" s="17"/>
      <c r="B825" s="22" t="s">
        <v>181</v>
      </c>
      <c r="C825" s="175" t="s">
        <v>182</v>
      </c>
      <c r="D825" s="175"/>
      <c r="E825" s="175"/>
      <c r="F825" s="27">
        <f>F826</f>
        <v>598002.24</v>
      </c>
      <c r="G825" s="4"/>
    </row>
    <row r="826" spans="1:7" ht="45" customHeight="1">
      <c r="A826" s="17"/>
      <c r="B826" s="23" t="s">
        <v>345</v>
      </c>
      <c r="C826" s="190" t="s">
        <v>689</v>
      </c>
      <c r="D826" s="190"/>
      <c r="E826" s="190"/>
      <c r="F826" s="14">
        <f>E827+E828</f>
        <v>598002.24</v>
      </c>
      <c r="G826" s="4"/>
    </row>
    <row r="827" spans="1:7" ht="29.25" customHeight="1">
      <c r="A827" s="17"/>
      <c r="B827" s="17"/>
      <c r="C827" s="176" t="s">
        <v>650</v>
      </c>
      <c r="D827" s="176"/>
      <c r="E827" s="40">
        <v>558637.92000000004</v>
      </c>
      <c r="F827" s="9"/>
      <c r="G827" s="4"/>
    </row>
    <row r="828" spans="1:7">
      <c r="A828" s="17"/>
      <c r="B828" s="17"/>
      <c r="C828" s="176" t="s">
        <v>651</v>
      </c>
      <c r="D828" s="176"/>
      <c r="E828" s="40">
        <v>39364.32</v>
      </c>
      <c r="F828" s="9"/>
      <c r="G828" s="4"/>
    </row>
    <row r="829" spans="1:7">
      <c r="A829" s="17"/>
      <c r="B829" s="22" t="s">
        <v>78</v>
      </c>
      <c r="C829" s="175" t="s">
        <v>79</v>
      </c>
      <c r="D829" s="175"/>
      <c r="E829" s="175"/>
      <c r="F829" s="27">
        <f>F830+F832+F843</f>
        <v>539910.19999999995</v>
      </c>
      <c r="G829" s="4"/>
    </row>
    <row r="830" spans="1:7">
      <c r="A830" s="17"/>
      <c r="B830" s="23" t="s">
        <v>363</v>
      </c>
      <c r="C830" s="176" t="s">
        <v>364</v>
      </c>
      <c r="D830" s="176"/>
      <c r="E830" s="176"/>
      <c r="F830" s="14">
        <v>32678.78</v>
      </c>
      <c r="G830" s="4"/>
    </row>
    <row r="831" spans="1:7" ht="31.5" customHeight="1">
      <c r="A831" s="17"/>
      <c r="B831" s="23"/>
      <c r="C831" s="176" t="s">
        <v>365</v>
      </c>
      <c r="D831" s="176"/>
      <c r="E831" s="176"/>
      <c r="F831" s="9"/>
      <c r="G831" s="4"/>
    </row>
    <row r="832" spans="1:7">
      <c r="A832" s="17"/>
      <c r="B832" s="23" t="s">
        <v>353</v>
      </c>
      <c r="C832" s="176" t="s">
        <v>366</v>
      </c>
      <c r="D832" s="176"/>
      <c r="E832" s="176"/>
      <c r="F832" s="14">
        <f>E833+E834+E835+E836+E837+E838+E839+E840+E841+E842</f>
        <v>239109.56000000003</v>
      </c>
      <c r="G832" s="4"/>
    </row>
    <row r="833" spans="1:7">
      <c r="A833" s="17"/>
      <c r="B833" s="17"/>
      <c r="C833" s="176" t="s">
        <v>367</v>
      </c>
      <c r="D833" s="176"/>
      <c r="E833" s="40">
        <v>18129.41</v>
      </c>
      <c r="F833" s="9"/>
      <c r="G833" s="4"/>
    </row>
    <row r="834" spans="1:7" ht="41.25" customHeight="1">
      <c r="A834" s="17"/>
      <c r="B834" s="17"/>
      <c r="C834" s="176" t="s">
        <v>690</v>
      </c>
      <c r="D834" s="176"/>
      <c r="E834" s="40">
        <v>128184.9</v>
      </c>
      <c r="F834" s="9"/>
      <c r="G834" s="4"/>
    </row>
    <row r="835" spans="1:7">
      <c r="A835" s="17"/>
      <c r="B835" s="17"/>
      <c r="C835" s="176" t="s">
        <v>368</v>
      </c>
      <c r="D835" s="176"/>
      <c r="E835" s="40">
        <v>456.91</v>
      </c>
      <c r="F835" s="9"/>
      <c r="G835" s="4"/>
    </row>
    <row r="836" spans="1:7">
      <c r="A836" s="17"/>
      <c r="B836" s="17"/>
      <c r="C836" s="176" t="s">
        <v>369</v>
      </c>
      <c r="D836" s="176"/>
      <c r="E836" s="40">
        <v>46740</v>
      </c>
      <c r="F836" s="9"/>
      <c r="G836" s="4"/>
    </row>
    <row r="837" spans="1:7">
      <c r="A837" s="17"/>
      <c r="B837" s="17"/>
      <c r="C837" s="176" t="s">
        <v>370</v>
      </c>
      <c r="D837" s="176"/>
      <c r="E837" s="40">
        <v>12909.54</v>
      </c>
      <c r="F837" s="9"/>
      <c r="G837" s="4"/>
    </row>
    <row r="838" spans="1:7" s="81" customFormat="1">
      <c r="A838" s="17"/>
      <c r="B838" s="17"/>
      <c r="C838" s="176" t="s">
        <v>652</v>
      </c>
      <c r="D838" s="176"/>
      <c r="E838" s="40">
        <v>10848.6</v>
      </c>
      <c r="F838" s="9"/>
      <c r="G838" s="4"/>
    </row>
    <row r="839" spans="1:7" s="81" customFormat="1">
      <c r="A839" s="17"/>
      <c r="B839" s="17"/>
      <c r="C839" s="176" t="s">
        <v>653</v>
      </c>
      <c r="D839" s="176"/>
      <c r="E839" s="40">
        <v>2669.1</v>
      </c>
      <c r="F839" s="9"/>
      <c r="G839" s="4"/>
    </row>
    <row r="840" spans="1:7">
      <c r="A840" s="17"/>
      <c r="B840" s="17"/>
      <c r="C840" s="176" t="s">
        <v>371</v>
      </c>
      <c r="D840" s="176"/>
      <c r="E840" s="40">
        <v>11771.1</v>
      </c>
      <c r="F840" s="9"/>
      <c r="G840" s="4"/>
    </row>
    <row r="841" spans="1:7" ht="17.25" customHeight="1">
      <c r="A841" s="17"/>
      <c r="B841" s="17"/>
      <c r="C841" s="176" t="s">
        <v>654</v>
      </c>
      <c r="D841" s="176"/>
      <c r="E841" s="40">
        <v>6500</v>
      </c>
      <c r="F841" s="9"/>
      <c r="G841" s="4"/>
    </row>
    <row r="842" spans="1:7">
      <c r="A842" s="17"/>
      <c r="B842" s="17"/>
      <c r="C842" s="177" t="s">
        <v>372</v>
      </c>
      <c r="D842" s="177"/>
      <c r="E842" s="65">
        <v>900</v>
      </c>
      <c r="F842" s="9"/>
      <c r="G842" s="4"/>
    </row>
    <row r="843" spans="1:7">
      <c r="A843" s="17"/>
      <c r="B843" s="23" t="s">
        <v>355</v>
      </c>
      <c r="C843" s="176" t="s">
        <v>356</v>
      </c>
      <c r="D843" s="176"/>
      <c r="E843" s="176"/>
      <c r="F843" s="14">
        <f>E844+E845+E846</f>
        <v>268121.86</v>
      </c>
      <c r="G843" s="4"/>
    </row>
    <row r="844" spans="1:7">
      <c r="A844" s="17"/>
      <c r="B844" s="17"/>
      <c r="C844" s="176" t="s">
        <v>373</v>
      </c>
      <c r="D844" s="176"/>
      <c r="E844" s="40">
        <v>174972.64</v>
      </c>
      <c r="F844" s="9"/>
      <c r="G844" s="4"/>
    </row>
    <row r="845" spans="1:7" s="84" customFormat="1">
      <c r="A845" s="17"/>
      <c r="B845" s="17"/>
      <c r="C845" s="176" t="s">
        <v>691</v>
      </c>
      <c r="D845" s="176"/>
      <c r="E845" s="40">
        <v>88229.22</v>
      </c>
      <c r="F845" s="9"/>
      <c r="G845" s="4"/>
    </row>
    <row r="846" spans="1:7" s="84" customFormat="1" ht="47.25" customHeight="1">
      <c r="A846" s="17"/>
      <c r="B846" s="17"/>
      <c r="C846" s="176" t="s">
        <v>692</v>
      </c>
      <c r="D846" s="176"/>
      <c r="E846" s="40">
        <v>4920</v>
      </c>
      <c r="F846" s="9"/>
      <c r="G846" s="4"/>
    </row>
    <row r="847" spans="1:7" s="84" customFormat="1">
      <c r="A847" s="17"/>
      <c r="B847" s="17"/>
      <c r="C847" s="127"/>
      <c r="D847" s="127"/>
      <c r="E847" s="76"/>
      <c r="F847" s="9"/>
      <c r="G847" s="4"/>
    </row>
    <row r="848" spans="1:7">
      <c r="A848" s="22" t="s">
        <v>374</v>
      </c>
      <c r="B848" s="22"/>
      <c r="C848" s="146"/>
      <c r="D848" s="146"/>
      <c r="E848" s="39"/>
      <c r="F848" s="136">
        <f>F849</f>
        <v>352830.91000000003</v>
      </c>
      <c r="G848" s="4"/>
    </row>
    <row r="849" spans="1:7">
      <c r="A849" s="17"/>
      <c r="B849" s="22" t="s">
        <v>80</v>
      </c>
      <c r="C849" s="175" t="s">
        <v>81</v>
      </c>
      <c r="D849" s="175"/>
      <c r="E849" s="175"/>
      <c r="F849" s="27">
        <f>F850+F856+F857</f>
        <v>352830.91000000003</v>
      </c>
      <c r="G849" s="4"/>
    </row>
    <row r="850" spans="1:7">
      <c r="A850" s="17"/>
      <c r="B850" s="23" t="s">
        <v>353</v>
      </c>
      <c r="C850" s="176" t="s">
        <v>366</v>
      </c>
      <c r="D850" s="176"/>
      <c r="E850" s="176"/>
      <c r="F850" s="14">
        <f>E851+E852+E853+E854+E855</f>
        <v>57536.909999999996</v>
      </c>
      <c r="G850" s="4"/>
    </row>
    <row r="851" spans="1:7">
      <c r="A851" s="17"/>
      <c r="B851" s="17"/>
      <c r="C851" s="240" t="s">
        <v>693</v>
      </c>
      <c r="D851" s="240"/>
      <c r="E851" s="40">
        <v>32507.18</v>
      </c>
      <c r="F851" s="9"/>
      <c r="G851" s="4"/>
    </row>
    <row r="852" spans="1:7">
      <c r="A852" s="17"/>
      <c r="B852" s="17"/>
      <c r="C852" s="176" t="s">
        <v>375</v>
      </c>
      <c r="D852" s="176"/>
      <c r="E852" s="40">
        <v>7918.74</v>
      </c>
      <c r="F852" s="9"/>
      <c r="G852" s="4"/>
    </row>
    <row r="853" spans="1:7">
      <c r="A853" s="17"/>
      <c r="B853" s="17"/>
      <c r="C853" s="176" t="s">
        <v>376</v>
      </c>
      <c r="D853" s="176"/>
      <c r="E853" s="40">
        <v>11798.63</v>
      </c>
      <c r="F853" s="9"/>
      <c r="G853" s="4"/>
    </row>
    <row r="854" spans="1:7">
      <c r="A854" s="17"/>
      <c r="B854" s="17"/>
      <c r="C854" s="176" t="s">
        <v>377</v>
      </c>
      <c r="D854" s="176"/>
      <c r="E854" s="40">
        <v>0</v>
      </c>
      <c r="F854" s="9"/>
      <c r="G854" s="4"/>
    </row>
    <row r="855" spans="1:7">
      <c r="A855" s="17"/>
      <c r="B855" s="17"/>
      <c r="C855" s="177" t="s">
        <v>378</v>
      </c>
      <c r="D855" s="177"/>
      <c r="E855" s="65">
        <v>5312.36</v>
      </c>
      <c r="F855" s="9"/>
      <c r="G855" s="4"/>
    </row>
    <row r="856" spans="1:7">
      <c r="A856" s="17"/>
      <c r="B856" s="23" t="s">
        <v>379</v>
      </c>
      <c r="C856" s="176" t="s">
        <v>380</v>
      </c>
      <c r="D856" s="176"/>
      <c r="E856" s="176"/>
      <c r="F856" s="14">
        <v>63066</v>
      </c>
      <c r="G856" s="4"/>
    </row>
    <row r="857" spans="1:7">
      <c r="A857" s="17"/>
      <c r="B857" s="23" t="s">
        <v>381</v>
      </c>
      <c r="C857" s="176" t="s">
        <v>382</v>
      </c>
      <c r="D857" s="176"/>
      <c r="E857" s="176"/>
      <c r="F857" s="14">
        <v>232228</v>
      </c>
      <c r="G857" s="4"/>
    </row>
    <row r="858" spans="1:7" ht="15" customHeight="1">
      <c r="A858" s="17"/>
      <c r="B858" s="17"/>
      <c r="C858" s="176" t="s">
        <v>383</v>
      </c>
      <c r="D858" s="176"/>
      <c r="E858" s="176"/>
      <c r="F858" s="9"/>
      <c r="G858" s="4"/>
    </row>
    <row r="859" spans="1:7" s="84" customFormat="1" ht="15" customHeight="1">
      <c r="A859" s="17"/>
      <c r="B859" s="17"/>
      <c r="C859" s="174"/>
      <c r="D859" s="174"/>
      <c r="E859" s="174"/>
      <c r="F859" s="9"/>
      <c r="G859" s="4"/>
    </row>
    <row r="860" spans="1:7">
      <c r="A860" s="17"/>
      <c r="B860" s="17"/>
      <c r="C860" s="75"/>
      <c r="D860" s="75"/>
      <c r="E860" s="76"/>
      <c r="F860" s="9"/>
      <c r="G860" s="4"/>
    </row>
    <row r="861" spans="1:7">
      <c r="A861" s="198" t="s">
        <v>384</v>
      </c>
      <c r="B861" s="198"/>
      <c r="C861" s="198"/>
      <c r="D861" s="198"/>
      <c r="E861" s="198"/>
      <c r="F861" s="136">
        <f>F862+F866</f>
        <v>32918.639999999999</v>
      </c>
      <c r="G861" s="4"/>
    </row>
    <row r="862" spans="1:7">
      <c r="A862" s="17"/>
      <c r="B862" s="22" t="s">
        <v>183</v>
      </c>
      <c r="C862" s="175" t="s">
        <v>184</v>
      </c>
      <c r="D862" s="175"/>
      <c r="E862" s="175"/>
      <c r="F862" s="27">
        <f>F863+F865</f>
        <v>31918.639999999999</v>
      </c>
      <c r="G862" s="4"/>
    </row>
    <row r="863" spans="1:7">
      <c r="A863" s="17"/>
      <c r="B863" s="23" t="s">
        <v>353</v>
      </c>
      <c r="C863" s="176" t="s">
        <v>366</v>
      </c>
      <c r="D863" s="176"/>
      <c r="E863" s="176"/>
      <c r="F863" s="14">
        <v>31918.639999999999</v>
      </c>
      <c r="G863" s="4"/>
    </row>
    <row r="864" spans="1:7" ht="26.25" customHeight="1">
      <c r="A864" s="17"/>
      <c r="B864" s="17"/>
      <c r="C864" s="177" t="s">
        <v>385</v>
      </c>
      <c r="D864" s="177"/>
      <c r="E864" s="177"/>
      <c r="F864" s="9"/>
      <c r="G864" s="4"/>
    </row>
    <row r="865" spans="1:7">
      <c r="A865" s="17"/>
      <c r="B865" s="23" t="s">
        <v>355</v>
      </c>
      <c r="C865" s="176" t="s">
        <v>640</v>
      </c>
      <c r="D865" s="176"/>
      <c r="E865" s="176"/>
      <c r="F865" s="14">
        <v>0</v>
      </c>
      <c r="G865" s="4"/>
    </row>
    <row r="866" spans="1:7">
      <c r="A866" s="17"/>
      <c r="B866" s="22" t="s">
        <v>82</v>
      </c>
      <c r="C866" s="175" t="s">
        <v>83</v>
      </c>
      <c r="D866" s="175"/>
      <c r="E866" s="175"/>
      <c r="F866" s="27">
        <f>F867</f>
        <v>1000</v>
      </c>
      <c r="G866" s="4"/>
    </row>
    <row r="867" spans="1:7">
      <c r="A867" s="17"/>
      <c r="B867" s="23" t="s">
        <v>353</v>
      </c>
      <c r="C867" s="176" t="s">
        <v>366</v>
      </c>
      <c r="D867" s="176"/>
      <c r="E867" s="176"/>
      <c r="F867" s="14">
        <v>1000</v>
      </c>
      <c r="G867" s="4"/>
    </row>
    <row r="868" spans="1:7" ht="15" customHeight="1">
      <c r="A868" s="17"/>
      <c r="B868" s="17"/>
      <c r="C868" s="176" t="s">
        <v>386</v>
      </c>
      <c r="D868" s="176"/>
      <c r="E868" s="176"/>
      <c r="F868" s="49"/>
      <c r="G868" s="4"/>
    </row>
    <row r="869" spans="1:7">
      <c r="A869" s="17"/>
      <c r="B869" s="17"/>
      <c r="C869" s="75"/>
      <c r="D869" s="75"/>
      <c r="E869" s="76"/>
      <c r="F869" s="9"/>
      <c r="G869" s="4"/>
    </row>
    <row r="870" spans="1:7">
      <c r="A870" s="198" t="s">
        <v>387</v>
      </c>
      <c r="B870" s="198"/>
      <c r="C870" s="198"/>
      <c r="D870" s="198"/>
      <c r="E870" s="198"/>
      <c r="F870" s="136">
        <f>F871+F875+F886+F929+F931+F938</f>
        <v>3387243.91</v>
      </c>
      <c r="G870" s="4"/>
    </row>
    <row r="871" spans="1:7">
      <c r="A871" s="23"/>
      <c r="B871" s="22" t="s">
        <v>84</v>
      </c>
      <c r="C871" s="175" t="s">
        <v>85</v>
      </c>
      <c r="D871" s="175"/>
      <c r="E871" s="175"/>
      <c r="F871" s="27">
        <f>F872+F873+F874</f>
        <v>73700</v>
      </c>
      <c r="G871" s="4"/>
    </row>
    <row r="872" spans="1:7">
      <c r="A872" s="23"/>
      <c r="B872" s="23" t="s">
        <v>388</v>
      </c>
      <c r="C872" s="176" t="s">
        <v>391</v>
      </c>
      <c r="D872" s="176"/>
      <c r="E872" s="176"/>
      <c r="F872" s="14">
        <v>57700</v>
      </c>
      <c r="G872" s="4"/>
    </row>
    <row r="873" spans="1:7">
      <c r="A873" s="23"/>
      <c r="B873" s="23" t="s">
        <v>389</v>
      </c>
      <c r="C873" s="176" t="s">
        <v>392</v>
      </c>
      <c r="D873" s="176"/>
      <c r="E873" s="176"/>
      <c r="F873" s="14">
        <v>10000</v>
      </c>
      <c r="G873" s="4"/>
    </row>
    <row r="874" spans="1:7">
      <c r="A874" s="23"/>
      <c r="B874" s="23" t="s">
        <v>390</v>
      </c>
      <c r="C874" s="176" t="s">
        <v>393</v>
      </c>
      <c r="D874" s="176"/>
      <c r="E874" s="176"/>
      <c r="F874" s="14">
        <v>6000</v>
      </c>
      <c r="G874" s="4"/>
    </row>
    <row r="875" spans="1:7">
      <c r="A875" s="23"/>
      <c r="B875" s="22" t="s">
        <v>185</v>
      </c>
      <c r="C875" s="175" t="s">
        <v>186</v>
      </c>
      <c r="D875" s="175"/>
      <c r="E875" s="175"/>
      <c r="F875" s="27">
        <f>F876+F878+F880+F885</f>
        <v>105306.59000000001</v>
      </c>
      <c r="G875" s="4"/>
    </row>
    <row r="876" spans="1:7">
      <c r="A876" s="23"/>
      <c r="B876" s="23" t="s">
        <v>394</v>
      </c>
      <c r="C876" s="176" t="s">
        <v>395</v>
      </c>
      <c r="D876" s="176"/>
      <c r="E876" s="176"/>
      <c r="F876" s="14">
        <v>86169.96</v>
      </c>
      <c r="G876" s="4"/>
    </row>
    <row r="877" spans="1:7">
      <c r="A877" s="17"/>
      <c r="B877" s="17"/>
      <c r="C877" s="177" t="s">
        <v>396</v>
      </c>
      <c r="D877" s="177"/>
      <c r="E877" s="177"/>
      <c r="F877" s="9"/>
      <c r="G877" s="4"/>
    </row>
    <row r="878" spans="1:7" s="64" customFormat="1">
      <c r="A878" s="17"/>
      <c r="B878" s="23" t="s">
        <v>363</v>
      </c>
      <c r="C878" s="176" t="s">
        <v>364</v>
      </c>
      <c r="D878" s="176"/>
      <c r="E878" s="176"/>
      <c r="F878" s="14">
        <v>11549.5</v>
      </c>
      <c r="G878" s="4"/>
    </row>
    <row r="879" spans="1:7" s="64" customFormat="1" ht="30" customHeight="1">
      <c r="A879" s="17"/>
      <c r="B879" s="47"/>
      <c r="C879" s="241" t="s">
        <v>402</v>
      </c>
      <c r="D879" s="241"/>
      <c r="E879" s="241"/>
      <c r="F879" s="9"/>
      <c r="G879" s="4"/>
    </row>
    <row r="880" spans="1:7">
      <c r="A880" s="17"/>
      <c r="B880" s="23" t="s">
        <v>353</v>
      </c>
      <c r="C880" s="176" t="s">
        <v>364</v>
      </c>
      <c r="D880" s="176"/>
      <c r="E880" s="176"/>
      <c r="F880" s="14">
        <f>E881+E882+E883+E884</f>
        <v>7168.2999999999993</v>
      </c>
      <c r="G880" s="4"/>
    </row>
    <row r="881" spans="1:7">
      <c r="A881" s="17"/>
      <c r="B881" s="17"/>
      <c r="C881" s="176" t="s">
        <v>397</v>
      </c>
      <c r="D881" s="176"/>
      <c r="E881" s="40">
        <v>1339.95</v>
      </c>
      <c r="F881" s="9"/>
      <c r="G881" s="4"/>
    </row>
    <row r="882" spans="1:7">
      <c r="A882" s="17"/>
      <c r="B882" s="17"/>
      <c r="C882" s="176" t="s">
        <v>655</v>
      </c>
      <c r="D882" s="176"/>
      <c r="E882" s="40">
        <v>1760</v>
      </c>
      <c r="F882" s="9"/>
      <c r="G882" s="4"/>
    </row>
    <row r="883" spans="1:7">
      <c r="A883" s="17"/>
      <c r="B883" s="17"/>
      <c r="C883" s="240" t="s">
        <v>398</v>
      </c>
      <c r="D883" s="240"/>
      <c r="E883" s="40">
        <v>2955</v>
      </c>
      <c r="F883" s="9"/>
      <c r="G883" s="4"/>
    </row>
    <row r="884" spans="1:7">
      <c r="A884" s="17"/>
      <c r="B884" s="17"/>
      <c r="C884" s="177" t="s">
        <v>399</v>
      </c>
      <c r="D884" s="177"/>
      <c r="E884" s="65">
        <v>1113.3499999999999</v>
      </c>
      <c r="F884" s="9"/>
      <c r="G884" s="4"/>
    </row>
    <row r="885" spans="1:7">
      <c r="A885" s="17"/>
      <c r="B885" s="23" t="s">
        <v>400</v>
      </c>
      <c r="C885" s="176" t="s">
        <v>401</v>
      </c>
      <c r="D885" s="176"/>
      <c r="E885" s="176"/>
      <c r="F885" s="14">
        <v>418.83</v>
      </c>
      <c r="G885" s="4"/>
    </row>
    <row r="886" spans="1:7">
      <c r="A886" s="17"/>
      <c r="B886" s="22" t="s">
        <v>86</v>
      </c>
      <c r="C886" s="175" t="s">
        <v>87</v>
      </c>
      <c r="D886" s="175"/>
      <c r="E886" s="175"/>
      <c r="F886" s="27">
        <f>F887+F888+F889+F890+F891+F892+F893+F894+F901+F902+F903+F904+F918+F919+F920+F921+F924+F926+F927+F928</f>
        <v>2610520.0400000005</v>
      </c>
      <c r="G886" s="4"/>
    </row>
    <row r="887" spans="1:7">
      <c r="A887" s="17"/>
      <c r="B887" s="23" t="s">
        <v>403</v>
      </c>
      <c r="C887" s="240" t="s">
        <v>404</v>
      </c>
      <c r="D887" s="240"/>
      <c r="E887" s="240"/>
      <c r="F887" s="14">
        <v>8401.9</v>
      </c>
      <c r="G887" s="4"/>
    </row>
    <row r="888" spans="1:7">
      <c r="A888" s="17"/>
      <c r="B888" s="147">
        <v>4010</v>
      </c>
      <c r="C888" s="176" t="s">
        <v>391</v>
      </c>
      <c r="D888" s="176"/>
      <c r="E888" s="176"/>
      <c r="F888" s="14">
        <v>1664100.99</v>
      </c>
      <c r="G888" s="4"/>
    </row>
    <row r="889" spans="1:7">
      <c r="A889" s="17"/>
      <c r="B889" s="147">
        <v>4040</v>
      </c>
      <c r="C889" s="188" t="s">
        <v>405</v>
      </c>
      <c r="D889" s="188"/>
      <c r="E889" s="188"/>
      <c r="F889" s="14">
        <v>136364.35</v>
      </c>
      <c r="G889" s="4"/>
    </row>
    <row r="890" spans="1:7">
      <c r="A890" s="17"/>
      <c r="B890" s="23" t="s">
        <v>389</v>
      </c>
      <c r="C890" s="176" t="s">
        <v>392</v>
      </c>
      <c r="D890" s="176"/>
      <c r="E890" s="176"/>
      <c r="F890" s="14">
        <v>282972.84999999998</v>
      </c>
      <c r="G890" s="4"/>
    </row>
    <row r="891" spans="1:7">
      <c r="A891" s="17"/>
      <c r="B891" s="23" t="s">
        <v>390</v>
      </c>
      <c r="C891" s="176" t="s">
        <v>393</v>
      </c>
      <c r="D891" s="176"/>
      <c r="E891" s="176"/>
      <c r="F891" s="14">
        <v>23796.85</v>
      </c>
      <c r="G891" s="4"/>
    </row>
    <row r="892" spans="1:7">
      <c r="A892" s="17"/>
      <c r="B892" s="23" t="s">
        <v>406</v>
      </c>
      <c r="C892" s="176" t="s">
        <v>407</v>
      </c>
      <c r="D892" s="176"/>
      <c r="E892" s="176"/>
      <c r="F892" s="14">
        <v>7496</v>
      </c>
      <c r="G892" s="4"/>
    </row>
    <row r="893" spans="1:7">
      <c r="A893" s="17"/>
      <c r="B893" s="23" t="s">
        <v>408</v>
      </c>
      <c r="C893" s="176" t="s">
        <v>409</v>
      </c>
      <c r="D893" s="176"/>
      <c r="E893" s="176"/>
      <c r="F893" s="14">
        <v>25998.53</v>
      </c>
      <c r="G893" s="4"/>
    </row>
    <row r="894" spans="1:7">
      <c r="A894" s="17"/>
      <c r="B894" s="23" t="s">
        <v>363</v>
      </c>
      <c r="C894" s="176" t="s">
        <v>364</v>
      </c>
      <c r="D894" s="176"/>
      <c r="E894" s="176"/>
      <c r="F894" s="14">
        <f>E895+E896+E897+E898+E899+E900</f>
        <v>93723.520000000004</v>
      </c>
      <c r="G894" s="4"/>
    </row>
    <row r="895" spans="1:7">
      <c r="A895" s="17"/>
      <c r="B895" s="17"/>
      <c r="C895" s="176" t="s">
        <v>410</v>
      </c>
      <c r="D895" s="176"/>
      <c r="E895" s="40">
        <v>7331.77</v>
      </c>
      <c r="F895" s="9"/>
      <c r="G895" s="4"/>
    </row>
    <row r="896" spans="1:7">
      <c r="A896" s="17"/>
      <c r="B896" s="17"/>
      <c r="C896" s="176" t="s">
        <v>411</v>
      </c>
      <c r="D896" s="176"/>
      <c r="E896" s="40">
        <v>29014.63</v>
      </c>
      <c r="F896" s="9"/>
      <c r="G896" s="4"/>
    </row>
    <row r="897" spans="1:7" ht="30.75" customHeight="1">
      <c r="A897" s="17"/>
      <c r="B897" s="17"/>
      <c r="C897" s="176" t="s">
        <v>412</v>
      </c>
      <c r="D897" s="176"/>
      <c r="E897" s="40">
        <v>37972.699999999997</v>
      </c>
      <c r="F897" s="9"/>
      <c r="G897" s="4"/>
    </row>
    <row r="898" spans="1:7" ht="45" customHeight="1">
      <c r="A898" s="17"/>
      <c r="B898" s="17"/>
      <c r="C898" s="176" t="s">
        <v>413</v>
      </c>
      <c r="D898" s="176"/>
      <c r="E898" s="145">
        <v>17984.419999999998</v>
      </c>
      <c r="F898" s="9"/>
      <c r="G898" s="4"/>
    </row>
    <row r="899" spans="1:7">
      <c r="A899" s="17"/>
      <c r="B899" s="17"/>
      <c r="C899" s="176" t="s">
        <v>414</v>
      </c>
      <c r="D899" s="176"/>
      <c r="E899" s="40">
        <v>1420</v>
      </c>
      <c r="F899" s="9"/>
      <c r="G899" s="4"/>
    </row>
    <row r="900" spans="1:7">
      <c r="A900" s="17"/>
      <c r="B900" s="17"/>
      <c r="C900" s="177" t="s">
        <v>415</v>
      </c>
      <c r="D900" s="177"/>
      <c r="E900" s="65">
        <v>0</v>
      </c>
      <c r="F900" s="9"/>
      <c r="G900" s="4"/>
    </row>
    <row r="901" spans="1:7">
      <c r="A901" s="17"/>
      <c r="B901" s="23" t="s">
        <v>416</v>
      </c>
      <c r="C901" s="176" t="s">
        <v>417</v>
      </c>
      <c r="D901" s="176"/>
      <c r="E901" s="176"/>
      <c r="F901" s="14">
        <v>12327.21</v>
      </c>
      <c r="G901" s="4"/>
    </row>
    <row r="902" spans="1:7">
      <c r="A902" s="17"/>
      <c r="B902" s="23" t="s">
        <v>418</v>
      </c>
      <c r="C902" s="176" t="s">
        <v>419</v>
      </c>
      <c r="D902" s="176"/>
      <c r="E902" s="176"/>
      <c r="F902" s="14">
        <v>95098.71</v>
      </c>
      <c r="G902" s="4"/>
    </row>
    <row r="903" spans="1:7">
      <c r="A903" s="17"/>
      <c r="B903" s="23" t="s">
        <v>420</v>
      </c>
      <c r="C903" s="176" t="s">
        <v>421</v>
      </c>
      <c r="D903" s="176"/>
      <c r="E903" s="176"/>
      <c r="F903" s="14">
        <v>1274.24</v>
      </c>
      <c r="G903" s="4"/>
    </row>
    <row r="904" spans="1:7">
      <c r="A904" s="17"/>
      <c r="B904" s="23" t="s">
        <v>353</v>
      </c>
      <c r="C904" s="176" t="s">
        <v>366</v>
      </c>
      <c r="D904" s="176"/>
      <c r="E904" s="176"/>
      <c r="F904" s="14">
        <f>E905+E906+E907+E908+E910+E911+E912+E913+E914+E915+E916+E917</f>
        <v>140172.13999999998</v>
      </c>
      <c r="G904" s="4"/>
    </row>
    <row r="905" spans="1:7">
      <c r="A905" s="17"/>
      <c r="B905" s="17"/>
      <c r="C905" s="176" t="s">
        <v>422</v>
      </c>
      <c r="D905" s="176"/>
      <c r="E905" s="40">
        <v>8107.71</v>
      </c>
      <c r="F905" s="9"/>
      <c r="G905" s="4"/>
    </row>
    <row r="906" spans="1:7">
      <c r="A906" s="17"/>
      <c r="B906" s="17"/>
      <c r="C906" s="176" t="s">
        <v>423</v>
      </c>
      <c r="D906" s="176"/>
      <c r="E906" s="40">
        <v>51754.67</v>
      </c>
      <c r="F906" s="9"/>
      <c r="G906" s="4"/>
    </row>
    <row r="907" spans="1:7">
      <c r="A907" s="17"/>
      <c r="B907" s="17"/>
      <c r="C907" s="176" t="s">
        <v>424</v>
      </c>
      <c r="D907" s="176"/>
      <c r="E907" s="40">
        <v>2732.44</v>
      </c>
      <c r="F907" s="9"/>
      <c r="G907" s="4"/>
    </row>
    <row r="908" spans="1:7">
      <c r="A908" s="17"/>
      <c r="B908" s="17"/>
      <c r="C908" s="176" t="s">
        <v>425</v>
      </c>
      <c r="D908" s="176"/>
      <c r="E908" s="40">
        <v>1940.37</v>
      </c>
      <c r="F908" s="9"/>
      <c r="G908" s="4"/>
    </row>
    <row r="909" spans="1:7" s="84" customFormat="1">
      <c r="A909" s="17"/>
      <c r="B909" s="17"/>
      <c r="C909" s="156"/>
      <c r="D909" s="156"/>
      <c r="E909" s="69"/>
      <c r="F909" s="9"/>
      <c r="G909" s="4"/>
    </row>
    <row r="910" spans="1:7">
      <c r="A910" s="17"/>
      <c r="B910" s="17"/>
      <c r="C910" s="176" t="s">
        <v>426</v>
      </c>
      <c r="D910" s="176"/>
      <c r="E910" s="40">
        <v>4734.3999999999996</v>
      </c>
      <c r="F910" s="9"/>
      <c r="G910" s="4"/>
    </row>
    <row r="911" spans="1:7" ht="33.75" customHeight="1">
      <c r="A911" s="17"/>
      <c r="B911" s="17"/>
      <c r="C911" s="176" t="s">
        <v>427</v>
      </c>
      <c r="D911" s="176"/>
      <c r="E911" s="40">
        <v>1911.98</v>
      </c>
      <c r="F911" s="9"/>
      <c r="G911" s="4"/>
    </row>
    <row r="912" spans="1:7">
      <c r="A912" s="17"/>
      <c r="B912" s="17"/>
      <c r="C912" s="176" t="s">
        <v>428</v>
      </c>
      <c r="D912" s="176"/>
      <c r="E912" s="40">
        <v>24143.26</v>
      </c>
      <c r="F912" s="9"/>
      <c r="G912" s="4"/>
    </row>
    <row r="913" spans="1:7">
      <c r="A913" s="17"/>
      <c r="B913" s="17"/>
      <c r="C913" s="176" t="s">
        <v>429</v>
      </c>
      <c r="D913" s="176"/>
      <c r="E913" s="40">
        <v>375.15</v>
      </c>
      <c r="F913" s="9"/>
      <c r="G913" s="4"/>
    </row>
    <row r="914" spans="1:7">
      <c r="A914" s="17"/>
      <c r="B914" s="17"/>
      <c r="C914" s="176" t="s">
        <v>430</v>
      </c>
      <c r="D914" s="176"/>
      <c r="E914" s="40">
        <v>2999.71</v>
      </c>
      <c r="F914" s="9"/>
      <c r="G914" s="4"/>
    </row>
    <row r="915" spans="1:7">
      <c r="A915" s="17"/>
      <c r="B915" s="17"/>
      <c r="C915" s="176" t="s">
        <v>431</v>
      </c>
      <c r="D915" s="176"/>
      <c r="E915" s="40">
        <v>2982.73</v>
      </c>
      <c r="F915" s="9"/>
      <c r="G915" s="4"/>
    </row>
    <row r="916" spans="1:7">
      <c r="A916" s="17"/>
      <c r="B916" s="17"/>
      <c r="C916" s="176" t="s">
        <v>432</v>
      </c>
      <c r="D916" s="176"/>
      <c r="E916" s="40">
        <v>29520</v>
      </c>
      <c r="F916" s="9"/>
      <c r="G916" s="4"/>
    </row>
    <row r="917" spans="1:7">
      <c r="A917" s="17"/>
      <c r="B917" s="17"/>
      <c r="C917" s="177" t="s">
        <v>433</v>
      </c>
      <c r="D917" s="177"/>
      <c r="E917" s="65">
        <v>8969.7199999999993</v>
      </c>
      <c r="F917" s="9"/>
      <c r="G917" s="4"/>
    </row>
    <row r="918" spans="1:7">
      <c r="A918" s="17"/>
      <c r="B918" s="23" t="s">
        <v>434</v>
      </c>
      <c r="C918" s="176" t="s">
        <v>435</v>
      </c>
      <c r="D918" s="176"/>
      <c r="E918" s="176"/>
      <c r="F918" s="14">
        <v>4088.43</v>
      </c>
      <c r="G918" s="4"/>
    </row>
    <row r="919" spans="1:7">
      <c r="A919" s="17"/>
      <c r="B919" s="23" t="s">
        <v>400</v>
      </c>
      <c r="C919" s="176" t="s">
        <v>436</v>
      </c>
      <c r="D919" s="176"/>
      <c r="E919" s="176"/>
      <c r="F919" s="14">
        <v>10718.2</v>
      </c>
      <c r="G919" s="4"/>
    </row>
    <row r="920" spans="1:7">
      <c r="A920" s="17"/>
      <c r="B920" s="23" t="s">
        <v>437</v>
      </c>
      <c r="C920" s="176" t="s">
        <v>438</v>
      </c>
      <c r="D920" s="176"/>
      <c r="E920" s="176"/>
      <c r="F920" s="14">
        <v>10334.86</v>
      </c>
      <c r="G920" s="4"/>
    </row>
    <row r="921" spans="1:7">
      <c r="A921" s="17"/>
      <c r="B921" s="23" t="s">
        <v>439</v>
      </c>
      <c r="C921" s="176" t="s">
        <v>440</v>
      </c>
      <c r="D921" s="176"/>
      <c r="E921" s="176"/>
      <c r="F921" s="14">
        <f>E922+E923</f>
        <v>16362.54</v>
      </c>
      <c r="G921" s="4"/>
    </row>
    <row r="922" spans="1:7">
      <c r="A922" s="17"/>
      <c r="B922" s="17"/>
      <c r="C922" s="176" t="s">
        <v>441</v>
      </c>
      <c r="D922" s="176"/>
      <c r="E922" s="40">
        <v>9684.5300000000007</v>
      </c>
      <c r="F922" s="9"/>
      <c r="G922" s="4"/>
    </row>
    <row r="923" spans="1:7">
      <c r="A923" s="17"/>
      <c r="B923" s="17"/>
      <c r="C923" s="177" t="s">
        <v>442</v>
      </c>
      <c r="D923" s="177"/>
      <c r="E923" s="65">
        <v>6678.01</v>
      </c>
      <c r="F923" s="9"/>
      <c r="G923" s="4"/>
    </row>
    <row r="924" spans="1:7">
      <c r="A924" s="17"/>
      <c r="B924" s="23" t="s">
        <v>443</v>
      </c>
      <c r="C924" s="176" t="s">
        <v>444</v>
      </c>
      <c r="D924" s="176"/>
      <c r="E924" s="176"/>
      <c r="F924" s="14">
        <v>6303</v>
      </c>
      <c r="G924" s="4"/>
    </row>
    <row r="925" spans="1:7">
      <c r="A925" s="17"/>
      <c r="B925" s="17"/>
      <c r="C925" s="177" t="s">
        <v>445</v>
      </c>
      <c r="D925" s="177"/>
      <c r="E925" s="177"/>
      <c r="F925" s="9"/>
      <c r="G925" s="4"/>
    </row>
    <row r="926" spans="1:7">
      <c r="A926" s="17"/>
      <c r="B926" s="23" t="s">
        <v>446</v>
      </c>
      <c r="C926" s="176" t="s">
        <v>447</v>
      </c>
      <c r="D926" s="176"/>
      <c r="E926" s="176"/>
      <c r="F926" s="14">
        <v>43274</v>
      </c>
      <c r="G926" s="4"/>
    </row>
    <row r="927" spans="1:7">
      <c r="A927" s="17"/>
      <c r="B927" s="23" t="s">
        <v>448</v>
      </c>
      <c r="C927" s="176" t="s">
        <v>449</v>
      </c>
      <c r="D927" s="176"/>
      <c r="E927" s="176"/>
      <c r="F927" s="14">
        <v>16193.72</v>
      </c>
      <c r="G927" s="4"/>
    </row>
    <row r="928" spans="1:7">
      <c r="A928" s="17"/>
      <c r="B928" s="23" t="s">
        <v>381</v>
      </c>
      <c r="C928" s="176" t="s">
        <v>382</v>
      </c>
      <c r="D928" s="176"/>
      <c r="E928" s="176"/>
      <c r="F928" s="14">
        <v>11518</v>
      </c>
      <c r="G928" s="4"/>
    </row>
    <row r="929" spans="1:7">
      <c r="A929" s="17"/>
      <c r="B929" s="22" t="s">
        <v>88</v>
      </c>
      <c r="C929" s="175" t="s">
        <v>450</v>
      </c>
      <c r="D929" s="175"/>
      <c r="E929" s="175"/>
      <c r="F929" s="27">
        <f>F930</f>
        <v>141.08000000000001</v>
      </c>
      <c r="G929" s="4"/>
    </row>
    <row r="930" spans="1:7">
      <c r="A930" s="17"/>
      <c r="B930" s="23" t="s">
        <v>353</v>
      </c>
      <c r="C930" s="176" t="s">
        <v>366</v>
      </c>
      <c r="D930" s="176"/>
      <c r="E930" s="176"/>
      <c r="F930" s="14">
        <v>141.08000000000001</v>
      </c>
      <c r="G930" s="4"/>
    </row>
    <row r="931" spans="1:7">
      <c r="A931" s="17"/>
      <c r="B931" s="148" t="s">
        <v>90</v>
      </c>
      <c r="C931" s="198" t="s">
        <v>91</v>
      </c>
      <c r="D931" s="198"/>
      <c r="E931" s="198"/>
      <c r="F931" s="149">
        <f>F932+F933</f>
        <v>10442.92</v>
      </c>
      <c r="G931" s="4"/>
    </row>
    <row r="932" spans="1:7">
      <c r="A932" s="17"/>
      <c r="B932" s="23" t="s">
        <v>363</v>
      </c>
      <c r="C932" s="176" t="s">
        <v>364</v>
      </c>
      <c r="D932" s="176"/>
      <c r="E932" s="176"/>
      <c r="F932" s="14">
        <v>1339.89</v>
      </c>
      <c r="G932" s="4"/>
    </row>
    <row r="933" spans="1:7">
      <c r="A933" s="17"/>
      <c r="B933" s="23" t="s">
        <v>353</v>
      </c>
      <c r="C933" s="176" t="s">
        <v>366</v>
      </c>
      <c r="D933" s="176"/>
      <c r="E933" s="176"/>
      <c r="F933" s="14">
        <v>9103.0300000000007</v>
      </c>
      <c r="G933" s="4"/>
    </row>
    <row r="934" spans="1:7" ht="16.5" customHeight="1">
      <c r="A934" s="17"/>
      <c r="B934" s="17"/>
      <c r="C934" s="176" t="s">
        <v>451</v>
      </c>
      <c r="D934" s="178"/>
      <c r="E934" s="154"/>
      <c r="F934" s="9"/>
      <c r="G934" s="4"/>
    </row>
    <row r="935" spans="1:7" ht="15" hidden="1" customHeight="1">
      <c r="A935" s="17"/>
      <c r="B935" s="17"/>
      <c r="C935" s="151"/>
      <c r="D935" s="150"/>
      <c r="E935" s="154"/>
      <c r="F935" s="9"/>
      <c r="G935" s="4"/>
    </row>
    <row r="936" spans="1:7" ht="15" hidden="1" customHeight="1">
      <c r="A936" s="17"/>
      <c r="B936" s="17"/>
      <c r="C936" s="151"/>
      <c r="D936" s="150"/>
      <c r="E936" s="154"/>
      <c r="F936" s="9"/>
      <c r="G936" s="4"/>
    </row>
    <row r="937" spans="1:7" ht="15" hidden="1" customHeight="1">
      <c r="A937" s="17"/>
      <c r="B937" s="17"/>
      <c r="C937" s="152"/>
      <c r="D937" s="153"/>
      <c r="E937" s="154"/>
      <c r="F937" s="9"/>
      <c r="G937" s="4"/>
    </row>
    <row r="938" spans="1:7">
      <c r="A938" s="17"/>
      <c r="B938" s="148" t="s">
        <v>92</v>
      </c>
      <c r="C938" s="198" t="s">
        <v>77</v>
      </c>
      <c r="D938" s="198"/>
      <c r="E938" s="198"/>
      <c r="F938" s="149">
        <f>F939+F940+F941+F942+F943+F944+F945+F946+F947+F949+F950+F951+F956+F957+F958+F959</f>
        <v>587133.28</v>
      </c>
      <c r="G938" s="4"/>
    </row>
    <row r="939" spans="1:7">
      <c r="A939" s="17"/>
      <c r="B939" s="23" t="s">
        <v>403</v>
      </c>
      <c r="C939" s="176" t="s">
        <v>404</v>
      </c>
      <c r="D939" s="176"/>
      <c r="E939" s="176"/>
      <c r="F939" s="14">
        <v>1484.94</v>
      </c>
      <c r="G939" s="4"/>
    </row>
    <row r="940" spans="1:7">
      <c r="A940" s="17"/>
      <c r="B940" s="23" t="s">
        <v>394</v>
      </c>
      <c r="C940" s="176" t="s">
        <v>395</v>
      </c>
      <c r="D940" s="176"/>
      <c r="E940" s="176"/>
      <c r="F940" s="14">
        <v>46150</v>
      </c>
      <c r="G940" s="4"/>
    </row>
    <row r="941" spans="1:7">
      <c r="A941" s="17"/>
      <c r="B941" s="23" t="s">
        <v>388</v>
      </c>
      <c r="C941" s="176" t="s">
        <v>391</v>
      </c>
      <c r="D941" s="176"/>
      <c r="E941" s="176"/>
      <c r="F941" s="14">
        <v>231917.2</v>
      </c>
      <c r="G941" s="4"/>
    </row>
    <row r="942" spans="1:7">
      <c r="A942" s="17"/>
      <c r="B942" s="23" t="s">
        <v>452</v>
      </c>
      <c r="C942" s="188" t="s">
        <v>405</v>
      </c>
      <c r="D942" s="188"/>
      <c r="E942" s="188"/>
      <c r="F942" s="14">
        <v>6321.39</v>
      </c>
      <c r="G942" s="4"/>
    </row>
    <row r="943" spans="1:7">
      <c r="A943" s="17"/>
      <c r="B943" s="23" t="s">
        <v>389</v>
      </c>
      <c r="C943" s="176" t="s">
        <v>392</v>
      </c>
      <c r="D943" s="176"/>
      <c r="E943" s="176"/>
      <c r="F943" s="14">
        <v>40623.980000000003</v>
      </c>
      <c r="G943" s="4"/>
    </row>
    <row r="944" spans="1:7">
      <c r="A944" s="17"/>
      <c r="B944" s="23" t="s">
        <v>390</v>
      </c>
      <c r="C944" s="176" t="s">
        <v>393</v>
      </c>
      <c r="D944" s="176"/>
      <c r="E944" s="176"/>
      <c r="F944" s="14">
        <v>4673.78</v>
      </c>
      <c r="G944" s="4"/>
    </row>
    <row r="945" spans="1:7">
      <c r="A945" s="17"/>
      <c r="B945" s="23" t="s">
        <v>406</v>
      </c>
      <c r="C945" s="176" t="s">
        <v>407</v>
      </c>
      <c r="D945" s="176"/>
      <c r="E945" s="176"/>
      <c r="F945" s="14">
        <v>7010</v>
      </c>
      <c r="G945" s="4"/>
    </row>
    <row r="946" spans="1:7">
      <c r="A946" s="17"/>
      <c r="B946" s="23" t="s">
        <v>408</v>
      </c>
      <c r="C946" s="176" t="s">
        <v>409</v>
      </c>
      <c r="D946" s="176"/>
      <c r="E946" s="176"/>
      <c r="F946" s="14">
        <v>3055</v>
      </c>
      <c r="G946" s="4"/>
    </row>
    <row r="947" spans="1:7">
      <c r="A947" s="17"/>
      <c r="B947" s="23" t="s">
        <v>363</v>
      </c>
      <c r="C947" s="176" t="s">
        <v>364</v>
      </c>
      <c r="D947" s="176"/>
      <c r="E947" s="176"/>
      <c r="F947" s="14">
        <v>11549.75</v>
      </c>
      <c r="G947" s="4"/>
    </row>
    <row r="948" spans="1:7">
      <c r="A948" s="17"/>
      <c r="B948" s="17"/>
      <c r="C948" s="177" t="s">
        <v>453</v>
      </c>
      <c r="D948" s="177"/>
      <c r="E948" s="177"/>
      <c r="F948" s="9"/>
      <c r="G948" s="4"/>
    </row>
    <row r="949" spans="1:7">
      <c r="A949" s="17"/>
      <c r="B949" s="23" t="s">
        <v>416</v>
      </c>
      <c r="C949" s="176" t="s">
        <v>417</v>
      </c>
      <c r="D949" s="176"/>
      <c r="E949" s="176"/>
      <c r="F949" s="14">
        <v>25663.72</v>
      </c>
      <c r="G949" s="4"/>
    </row>
    <row r="950" spans="1:7">
      <c r="A950" s="17"/>
      <c r="B950" s="23" t="s">
        <v>420</v>
      </c>
      <c r="C950" s="176" t="s">
        <v>421</v>
      </c>
      <c r="D950" s="176"/>
      <c r="E950" s="176"/>
      <c r="F950" s="14">
        <v>1069.2</v>
      </c>
      <c r="G950" s="4"/>
    </row>
    <row r="951" spans="1:7">
      <c r="A951" s="17"/>
      <c r="B951" s="23" t="s">
        <v>353</v>
      </c>
      <c r="C951" s="176" t="s">
        <v>366</v>
      </c>
      <c r="D951" s="176"/>
      <c r="E951" s="176"/>
      <c r="F951" s="14">
        <f>E952+E953</f>
        <v>93925.78</v>
      </c>
      <c r="G951" s="4"/>
    </row>
    <row r="952" spans="1:7">
      <c r="A952" s="17"/>
      <c r="B952" s="17"/>
      <c r="C952" s="176" t="s">
        <v>454</v>
      </c>
      <c r="D952" s="176"/>
      <c r="E952" s="40">
        <v>3216.67</v>
      </c>
      <c r="F952" s="9"/>
      <c r="G952" s="4"/>
    </row>
    <row r="953" spans="1:7">
      <c r="A953" s="17"/>
      <c r="B953" s="17"/>
      <c r="C953" s="177" t="s">
        <v>455</v>
      </c>
      <c r="D953" s="177"/>
      <c r="E953" s="65">
        <v>90709.11</v>
      </c>
      <c r="F953" s="9"/>
      <c r="G953" s="4"/>
    </row>
    <row r="954" spans="1:7" ht="45" customHeight="1">
      <c r="A954" s="17"/>
      <c r="B954" s="17"/>
      <c r="C954" s="181" t="s">
        <v>714</v>
      </c>
      <c r="D954" s="182"/>
      <c r="E954" s="186"/>
      <c r="F954" s="9"/>
      <c r="G954" s="4"/>
    </row>
    <row r="955" spans="1:7" ht="30" customHeight="1">
      <c r="A955" s="17"/>
      <c r="B955" s="17"/>
      <c r="C955" s="184"/>
      <c r="D955" s="185"/>
      <c r="E955" s="187"/>
      <c r="F955" s="9"/>
      <c r="G955" s="4"/>
    </row>
    <row r="956" spans="1:7">
      <c r="A956" s="17"/>
      <c r="B956" s="23" t="s">
        <v>439</v>
      </c>
      <c r="C956" s="176" t="s">
        <v>440</v>
      </c>
      <c r="D956" s="176"/>
      <c r="E956" s="176"/>
      <c r="F956" s="14">
        <v>365</v>
      </c>
      <c r="G956" s="4"/>
    </row>
    <row r="957" spans="1:7">
      <c r="A957" s="17"/>
      <c r="B957" s="23" t="s">
        <v>443</v>
      </c>
      <c r="C957" s="176" t="s">
        <v>444</v>
      </c>
      <c r="D957" s="176"/>
      <c r="E957" s="176"/>
      <c r="F957" s="14">
        <v>21066.97</v>
      </c>
      <c r="G957" s="4"/>
    </row>
    <row r="958" spans="1:7">
      <c r="A958" s="17"/>
      <c r="B958" s="23" t="s">
        <v>446</v>
      </c>
      <c r="C958" s="176" t="s">
        <v>447</v>
      </c>
      <c r="D958" s="176"/>
      <c r="E958" s="176"/>
      <c r="F958" s="14">
        <v>12722</v>
      </c>
      <c r="G958" s="4"/>
    </row>
    <row r="959" spans="1:7">
      <c r="A959" s="17"/>
      <c r="B959" s="23" t="s">
        <v>355</v>
      </c>
      <c r="C959" s="176" t="s">
        <v>640</v>
      </c>
      <c r="D959" s="176"/>
      <c r="E959" s="176"/>
      <c r="F959" s="14">
        <f>E960+E961</f>
        <v>79534.570000000007</v>
      </c>
      <c r="G959" s="4"/>
    </row>
    <row r="960" spans="1:7" ht="30" customHeight="1">
      <c r="A960" s="17"/>
      <c r="B960" s="17"/>
      <c r="C960" s="176" t="s">
        <v>668</v>
      </c>
      <c r="D960" s="176"/>
      <c r="E960" s="40">
        <v>58538.62</v>
      </c>
      <c r="F960" s="9"/>
      <c r="G960" s="4"/>
    </row>
    <row r="961" spans="1:7">
      <c r="A961" s="17"/>
      <c r="B961" s="17"/>
      <c r="C961" s="176" t="s">
        <v>669</v>
      </c>
      <c r="D961" s="176"/>
      <c r="E961" s="40">
        <v>20995.95</v>
      </c>
      <c r="F961" s="9"/>
      <c r="G961" s="4"/>
    </row>
    <row r="962" spans="1:7">
      <c r="A962" s="17"/>
      <c r="B962" s="17"/>
      <c r="C962" s="75"/>
      <c r="D962" s="75"/>
      <c r="E962" s="76"/>
      <c r="F962" s="9"/>
      <c r="G962" s="4"/>
    </row>
    <row r="963" spans="1:7" ht="29.25" customHeight="1">
      <c r="A963" s="179" t="s">
        <v>456</v>
      </c>
      <c r="B963" s="179"/>
      <c r="C963" s="179"/>
      <c r="D963" s="179"/>
      <c r="E963" s="179"/>
      <c r="F963" s="136">
        <f>F964+F967+F974</f>
        <v>114526</v>
      </c>
      <c r="G963" s="4"/>
    </row>
    <row r="964" spans="1:7" ht="28.5" customHeight="1">
      <c r="A964" s="17"/>
      <c r="B964" s="22" t="s">
        <v>93</v>
      </c>
      <c r="C964" s="175" t="s">
        <v>457</v>
      </c>
      <c r="D964" s="175"/>
      <c r="E964" s="175"/>
      <c r="F964" s="27">
        <f>F965+F966</f>
        <v>1576</v>
      </c>
      <c r="G964" s="4"/>
    </row>
    <row r="965" spans="1:7">
      <c r="A965" s="17"/>
      <c r="B965" s="23" t="s">
        <v>363</v>
      </c>
      <c r="C965" s="176" t="s">
        <v>364</v>
      </c>
      <c r="D965" s="176"/>
      <c r="E965" s="176"/>
      <c r="F965" s="14">
        <v>796</v>
      </c>
      <c r="G965" s="4"/>
    </row>
    <row r="966" spans="1:7">
      <c r="A966" s="17"/>
      <c r="B966" s="23" t="s">
        <v>353</v>
      </c>
      <c r="C966" s="176" t="s">
        <v>366</v>
      </c>
      <c r="D966" s="176"/>
      <c r="E966" s="176"/>
      <c r="F966" s="14">
        <v>780</v>
      </c>
      <c r="G966" s="4"/>
    </row>
    <row r="967" spans="1:7" ht="57" customHeight="1">
      <c r="A967" s="17"/>
      <c r="B967" s="22" t="s">
        <v>95</v>
      </c>
      <c r="C967" s="183" t="s">
        <v>96</v>
      </c>
      <c r="D967" s="183"/>
      <c r="E967" s="183"/>
      <c r="F967" s="27">
        <f>F968+F969+F970+F971+F972+F973</f>
        <v>70486</v>
      </c>
      <c r="G967" s="4"/>
    </row>
    <row r="968" spans="1:7">
      <c r="A968" s="17"/>
      <c r="B968" s="23" t="s">
        <v>394</v>
      </c>
      <c r="C968" s="176" t="s">
        <v>395</v>
      </c>
      <c r="D968" s="176"/>
      <c r="E968" s="176"/>
      <c r="F968" s="14">
        <v>45250</v>
      </c>
      <c r="G968" s="4"/>
    </row>
    <row r="969" spans="1:7">
      <c r="A969" s="17"/>
      <c r="B969" s="23" t="s">
        <v>389</v>
      </c>
      <c r="C969" s="176" t="s">
        <v>392</v>
      </c>
      <c r="D969" s="176"/>
      <c r="E969" s="176"/>
      <c r="F969" s="14">
        <v>1529</v>
      </c>
      <c r="G969" s="4"/>
    </row>
    <row r="970" spans="1:7">
      <c r="A970" s="17"/>
      <c r="B970" s="23" t="s">
        <v>390</v>
      </c>
      <c r="C970" s="176" t="s">
        <v>393</v>
      </c>
      <c r="D970" s="176"/>
      <c r="E970" s="176"/>
      <c r="F970" s="14">
        <v>171</v>
      </c>
      <c r="G970" s="4"/>
    </row>
    <row r="971" spans="1:7">
      <c r="A971" s="17"/>
      <c r="B971" s="23" t="s">
        <v>408</v>
      </c>
      <c r="C971" s="176" t="s">
        <v>409</v>
      </c>
      <c r="D971" s="176"/>
      <c r="E971" s="176"/>
      <c r="F971" s="14">
        <v>8900</v>
      </c>
      <c r="G971" s="4"/>
    </row>
    <row r="972" spans="1:7">
      <c r="A972" s="17"/>
      <c r="B972" s="23" t="s">
        <v>363</v>
      </c>
      <c r="C972" s="176" t="s">
        <v>364</v>
      </c>
      <c r="D972" s="176"/>
      <c r="E972" s="176"/>
      <c r="F972" s="14">
        <v>5754</v>
      </c>
      <c r="G972" s="4"/>
    </row>
    <row r="973" spans="1:7">
      <c r="A973" s="17"/>
      <c r="B973" s="23" t="s">
        <v>353</v>
      </c>
      <c r="C973" s="176" t="s">
        <v>366</v>
      </c>
      <c r="D973" s="176"/>
      <c r="E973" s="176"/>
      <c r="F973" s="14">
        <v>8882</v>
      </c>
      <c r="G973" s="4"/>
    </row>
    <row r="974" spans="1:7">
      <c r="A974" s="17"/>
      <c r="B974" s="22" t="s">
        <v>97</v>
      </c>
      <c r="C974" s="175" t="s">
        <v>98</v>
      </c>
      <c r="D974" s="175"/>
      <c r="E974" s="175"/>
      <c r="F974" s="27">
        <f>F975+F976+F977+F978+F979+F980</f>
        <v>42464</v>
      </c>
      <c r="G974" s="4"/>
    </row>
    <row r="975" spans="1:7">
      <c r="A975" s="17"/>
      <c r="B975" s="23" t="s">
        <v>394</v>
      </c>
      <c r="C975" s="176" t="s">
        <v>395</v>
      </c>
      <c r="D975" s="176"/>
      <c r="E975" s="176"/>
      <c r="F975" s="14">
        <v>19300</v>
      </c>
      <c r="G975" s="4"/>
    </row>
    <row r="976" spans="1:7">
      <c r="A976" s="17"/>
      <c r="B976" s="23" t="s">
        <v>389</v>
      </c>
      <c r="C976" s="176" t="s">
        <v>392</v>
      </c>
      <c r="D976" s="176"/>
      <c r="E976" s="176"/>
      <c r="F976" s="14">
        <v>488</v>
      </c>
      <c r="G976" s="4"/>
    </row>
    <row r="977" spans="1:7">
      <c r="A977" s="17"/>
      <c r="B977" s="23" t="s">
        <v>390</v>
      </c>
      <c r="C977" s="176" t="s">
        <v>393</v>
      </c>
      <c r="D977" s="176"/>
      <c r="E977" s="176"/>
      <c r="F977" s="14">
        <v>50</v>
      </c>
      <c r="G977" s="4"/>
    </row>
    <row r="978" spans="1:7">
      <c r="A978" s="17"/>
      <c r="B978" s="23" t="s">
        <v>408</v>
      </c>
      <c r="C978" s="176" t="s">
        <v>409</v>
      </c>
      <c r="D978" s="176"/>
      <c r="E978" s="176"/>
      <c r="F978" s="14">
        <v>2836</v>
      </c>
      <c r="G978" s="4"/>
    </row>
    <row r="979" spans="1:7">
      <c r="A979" s="17"/>
      <c r="B979" s="23" t="s">
        <v>363</v>
      </c>
      <c r="C979" s="176" t="s">
        <v>364</v>
      </c>
      <c r="D979" s="176"/>
      <c r="E979" s="176"/>
      <c r="F979" s="14">
        <v>10215</v>
      </c>
      <c r="G979" s="4"/>
    </row>
    <row r="980" spans="1:7">
      <c r="A980" s="17"/>
      <c r="B980" s="23" t="s">
        <v>353</v>
      </c>
      <c r="C980" s="176" t="s">
        <v>366</v>
      </c>
      <c r="D980" s="176"/>
      <c r="E980" s="176"/>
      <c r="F980" s="14">
        <v>9575</v>
      </c>
      <c r="G980" s="4"/>
    </row>
    <row r="981" spans="1:7" s="81" customFormat="1">
      <c r="A981" s="17"/>
      <c r="B981" s="17"/>
      <c r="C981" s="80"/>
      <c r="D981" s="80"/>
      <c r="E981" s="80"/>
      <c r="F981" s="9"/>
      <c r="G981" s="4"/>
    </row>
    <row r="982" spans="1:7" ht="32.25" customHeight="1">
      <c r="A982" s="179" t="s">
        <v>458</v>
      </c>
      <c r="B982" s="179"/>
      <c r="C982" s="179"/>
      <c r="D982" s="179"/>
      <c r="E982" s="179"/>
      <c r="F982" s="136">
        <f>F983+F1012</f>
        <v>560472.18000000005</v>
      </c>
      <c r="G982" s="4"/>
    </row>
    <row r="983" spans="1:7">
      <c r="A983" s="17"/>
      <c r="B983" s="22" t="s">
        <v>99</v>
      </c>
      <c r="C983" s="175" t="s">
        <v>100</v>
      </c>
      <c r="D983" s="175"/>
      <c r="E983" s="175"/>
      <c r="F983" s="27">
        <f>F984+F985+F986+F987+F993+F994+F995+F1004+F1005+F1006+F1007+F1009+F1011</f>
        <v>559549.25</v>
      </c>
      <c r="G983" s="4"/>
    </row>
    <row r="984" spans="1:7">
      <c r="A984" s="17"/>
      <c r="B984" s="23" t="s">
        <v>389</v>
      </c>
      <c r="C984" s="176" t="s">
        <v>392</v>
      </c>
      <c r="D984" s="176"/>
      <c r="E984" s="176"/>
      <c r="F984" s="14">
        <v>1751.69</v>
      </c>
      <c r="G984" s="4"/>
    </row>
    <row r="985" spans="1:7">
      <c r="A985" s="17"/>
      <c r="B985" s="23" t="s">
        <v>390</v>
      </c>
      <c r="C985" s="176" t="s">
        <v>393</v>
      </c>
      <c r="D985" s="176"/>
      <c r="E985" s="176"/>
      <c r="F985" s="14">
        <v>92.61</v>
      </c>
      <c r="G985" s="4"/>
    </row>
    <row r="986" spans="1:7">
      <c r="A986" s="17"/>
      <c r="B986" s="23" t="s">
        <v>408</v>
      </c>
      <c r="C986" s="176" t="s">
        <v>409</v>
      </c>
      <c r="D986" s="176"/>
      <c r="E986" s="176"/>
      <c r="F986" s="14">
        <v>47067.75</v>
      </c>
      <c r="G986" s="4"/>
    </row>
    <row r="987" spans="1:7">
      <c r="A987" s="17"/>
      <c r="B987" s="23" t="s">
        <v>363</v>
      </c>
      <c r="C987" s="176" t="s">
        <v>364</v>
      </c>
      <c r="D987" s="176"/>
      <c r="E987" s="176"/>
      <c r="F987" s="14">
        <f>E988+E989+E990+E991+E992</f>
        <v>47622.5</v>
      </c>
      <c r="G987" s="4"/>
    </row>
    <row r="988" spans="1:7">
      <c r="A988" s="17"/>
      <c r="B988" s="17"/>
      <c r="C988" s="177" t="s">
        <v>709</v>
      </c>
      <c r="D988" s="177"/>
      <c r="E988" s="40">
        <v>19530.89</v>
      </c>
      <c r="F988" s="9"/>
      <c r="G988" s="4"/>
    </row>
    <row r="989" spans="1:7" ht="33" customHeight="1">
      <c r="A989" s="17"/>
      <c r="B989" s="17"/>
      <c r="C989" s="176" t="s">
        <v>715</v>
      </c>
      <c r="D989" s="176"/>
      <c r="E989" s="166">
        <v>24007.79</v>
      </c>
      <c r="F989" s="9"/>
      <c r="G989" s="4"/>
    </row>
    <row r="990" spans="1:7">
      <c r="A990" s="17"/>
      <c r="B990" s="17"/>
      <c r="C990" s="176" t="s">
        <v>460</v>
      </c>
      <c r="D990" s="176"/>
      <c r="E990" s="40">
        <v>2157.75</v>
      </c>
      <c r="F990" s="9"/>
      <c r="G990" s="4"/>
    </row>
    <row r="991" spans="1:7">
      <c r="A991" s="17"/>
      <c r="B991" s="17"/>
      <c r="C991" s="176" t="s">
        <v>459</v>
      </c>
      <c r="D991" s="176"/>
      <c r="E991" s="40">
        <v>587.27</v>
      </c>
      <c r="F991" s="9"/>
      <c r="G991" s="4"/>
    </row>
    <row r="992" spans="1:7">
      <c r="A992" s="17"/>
      <c r="B992" s="17"/>
      <c r="C992" s="177" t="s">
        <v>461</v>
      </c>
      <c r="D992" s="177"/>
      <c r="E992" s="65">
        <v>1338.8</v>
      </c>
      <c r="F992" s="9"/>
      <c r="G992" s="4"/>
    </row>
    <row r="993" spans="1:7">
      <c r="A993" s="17"/>
      <c r="B993" s="23" t="s">
        <v>416</v>
      </c>
      <c r="C993" s="176" t="s">
        <v>417</v>
      </c>
      <c r="D993" s="176"/>
      <c r="E993" s="176"/>
      <c r="F993" s="14">
        <v>16203.86</v>
      </c>
      <c r="G993" s="4"/>
    </row>
    <row r="994" spans="1:7">
      <c r="A994" s="17"/>
      <c r="B994" s="23" t="s">
        <v>420</v>
      </c>
      <c r="C994" s="176" t="s">
        <v>421</v>
      </c>
      <c r="D994" s="176"/>
      <c r="E994" s="176"/>
      <c r="F994" s="14">
        <v>57.2</v>
      </c>
      <c r="G994" s="4"/>
    </row>
    <row r="995" spans="1:7">
      <c r="A995" s="17"/>
      <c r="B995" s="23" t="s">
        <v>353</v>
      </c>
      <c r="C995" s="176" t="s">
        <v>366</v>
      </c>
      <c r="D995" s="176"/>
      <c r="E995" s="176"/>
      <c r="F995" s="14">
        <f>E996+E997+E998+E999+E1000+E1001+E1002+E1003</f>
        <v>15142.51</v>
      </c>
      <c r="G995" s="4"/>
    </row>
    <row r="996" spans="1:7">
      <c r="A996" s="17"/>
      <c r="B996" s="17"/>
      <c r="C996" s="176" t="s">
        <v>462</v>
      </c>
      <c r="D996" s="176"/>
      <c r="E996" s="40">
        <v>3165.75</v>
      </c>
      <c r="F996" s="9"/>
      <c r="G996" s="4"/>
    </row>
    <row r="997" spans="1:7">
      <c r="A997" s="17"/>
      <c r="B997" s="17"/>
      <c r="C997" s="176" t="s">
        <v>463</v>
      </c>
      <c r="D997" s="176"/>
      <c r="E997" s="40">
        <v>749.3</v>
      </c>
      <c r="F997" s="9"/>
      <c r="G997" s="4"/>
    </row>
    <row r="998" spans="1:7">
      <c r="A998" s="17"/>
      <c r="B998" s="17"/>
      <c r="C998" s="176" t="s">
        <v>464</v>
      </c>
      <c r="D998" s="176"/>
      <c r="E998" s="40">
        <v>0</v>
      </c>
      <c r="F998" s="9"/>
      <c r="G998" s="4"/>
    </row>
    <row r="999" spans="1:7">
      <c r="A999" s="17"/>
      <c r="B999" s="17"/>
      <c r="C999" s="176" t="s">
        <v>465</v>
      </c>
      <c r="D999" s="176"/>
      <c r="E999" s="40">
        <v>100</v>
      </c>
      <c r="F999" s="9"/>
      <c r="G999" s="4"/>
    </row>
    <row r="1000" spans="1:7">
      <c r="A1000" s="17"/>
      <c r="B1000" s="17"/>
      <c r="C1000" s="176" t="s">
        <v>716</v>
      </c>
      <c r="D1000" s="176"/>
      <c r="E1000" s="40">
        <v>4554.03</v>
      </c>
      <c r="F1000" s="9"/>
      <c r="G1000" s="4"/>
    </row>
    <row r="1001" spans="1:7">
      <c r="A1001" s="17"/>
      <c r="B1001" s="17"/>
      <c r="C1001" s="177" t="s">
        <v>466</v>
      </c>
      <c r="D1001" s="177"/>
      <c r="E1001" s="65">
        <v>3371.97</v>
      </c>
      <c r="F1001" s="9"/>
      <c r="G1001" s="4"/>
    </row>
    <row r="1002" spans="1:7" ht="27" customHeight="1">
      <c r="A1002" s="17"/>
      <c r="B1002" s="17"/>
      <c r="C1002" s="181" t="s">
        <v>717</v>
      </c>
      <c r="D1002" s="182"/>
      <c r="E1002" s="40">
        <v>2071.85</v>
      </c>
      <c r="F1002" s="9"/>
      <c r="G1002" s="4"/>
    </row>
    <row r="1003" spans="1:7">
      <c r="A1003" s="17"/>
      <c r="B1003" s="17"/>
      <c r="C1003" s="180" t="s">
        <v>467</v>
      </c>
      <c r="D1003" s="180"/>
      <c r="E1003" s="40">
        <v>1129.6099999999999</v>
      </c>
      <c r="F1003" s="9"/>
      <c r="G1003" s="4"/>
    </row>
    <row r="1004" spans="1:7">
      <c r="A1004" s="17"/>
      <c r="B1004" s="23" t="s">
        <v>400</v>
      </c>
      <c r="C1004" s="176" t="s">
        <v>436</v>
      </c>
      <c r="D1004" s="176"/>
      <c r="E1004" s="176"/>
      <c r="F1004" s="14">
        <v>668.83</v>
      </c>
      <c r="G1004" s="4"/>
    </row>
    <row r="1005" spans="1:7">
      <c r="A1005" s="17"/>
      <c r="B1005" s="23" t="s">
        <v>437</v>
      </c>
      <c r="C1005" s="176" t="s">
        <v>438</v>
      </c>
      <c r="D1005" s="176"/>
      <c r="E1005" s="176"/>
      <c r="F1005" s="14">
        <v>1040.48</v>
      </c>
      <c r="G1005" s="4"/>
    </row>
    <row r="1006" spans="1:7">
      <c r="A1006" s="17"/>
      <c r="B1006" s="23" t="s">
        <v>443</v>
      </c>
      <c r="C1006" s="176" t="s">
        <v>444</v>
      </c>
      <c r="D1006" s="176"/>
      <c r="E1006" s="176"/>
      <c r="F1006" s="14">
        <v>11701</v>
      </c>
      <c r="G1006" s="4"/>
    </row>
    <row r="1007" spans="1:7">
      <c r="A1007" s="17"/>
      <c r="B1007" s="23" t="s">
        <v>355</v>
      </c>
      <c r="C1007" s="176" t="s">
        <v>640</v>
      </c>
      <c r="D1007" s="176"/>
      <c r="E1007" s="176"/>
      <c r="F1007" s="14">
        <v>236200.82</v>
      </c>
      <c r="G1007" s="4"/>
    </row>
    <row r="1008" spans="1:7" ht="15" customHeight="1">
      <c r="A1008" s="17"/>
      <c r="B1008" s="17"/>
      <c r="C1008" s="177" t="s">
        <v>694</v>
      </c>
      <c r="D1008" s="177"/>
      <c r="E1008" s="177"/>
      <c r="F1008" s="9"/>
      <c r="G1008" s="4"/>
    </row>
    <row r="1009" spans="1:7">
      <c r="A1009" s="17"/>
      <c r="B1009" s="23" t="s">
        <v>357</v>
      </c>
      <c r="C1009" s="176" t="s">
        <v>640</v>
      </c>
      <c r="D1009" s="176"/>
      <c r="E1009" s="176"/>
      <c r="F1009" s="14">
        <v>160000</v>
      </c>
      <c r="G1009" s="4"/>
    </row>
    <row r="1010" spans="1:7" s="84" customFormat="1">
      <c r="A1010" s="17"/>
      <c r="B1010" s="17"/>
      <c r="C1010" s="177" t="s">
        <v>694</v>
      </c>
      <c r="D1010" s="177"/>
      <c r="E1010" s="177"/>
      <c r="F1010" s="9"/>
      <c r="G1010" s="4"/>
    </row>
    <row r="1011" spans="1:7">
      <c r="A1011" s="17"/>
      <c r="B1011" s="23" t="s">
        <v>381</v>
      </c>
      <c r="C1011" s="176" t="s">
        <v>382</v>
      </c>
      <c r="D1011" s="176"/>
      <c r="E1011" s="176"/>
      <c r="F1011" s="14">
        <v>22000</v>
      </c>
      <c r="G1011" s="4"/>
    </row>
    <row r="1012" spans="1:7">
      <c r="A1012" s="17"/>
      <c r="B1012" s="22" t="s">
        <v>187</v>
      </c>
      <c r="C1012" s="175" t="s">
        <v>188</v>
      </c>
      <c r="D1012" s="175"/>
      <c r="E1012" s="175"/>
      <c r="F1012" s="27">
        <f>F1013+F1015</f>
        <v>922.93</v>
      </c>
      <c r="G1012" s="4"/>
    </row>
    <row r="1013" spans="1:7">
      <c r="A1013" s="17"/>
      <c r="B1013" s="23" t="s">
        <v>363</v>
      </c>
      <c r="C1013" s="176" t="s">
        <v>364</v>
      </c>
      <c r="D1013" s="176"/>
      <c r="E1013" s="176"/>
      <c r="F1013" s="14">
        <v>922.93</v>
      </c>
      <c r="G1013" s="4"/>
    </row>
    <row r="1014" spans="1:7">
      <c r="A1014" s="17"/>
      <c r="B1014" s="17"/>
      <c r="C1014" s="177" t="s">
        <v>695</v>
      </c>
      <c r="D1014" s="177"/>
      <c r="E1014" s="177"/>
      <c r="F1014" s="9"/>
      <c r="G1014" s="4"/>
    </row>
    <row r="1015" spans="1:7">
      <c r="A1015" s="17"/>
      <c r="B1015" s="23" t="s">
        <v>353</v>
      </c>
      <c r="C1015" s="176" t="s">
        <v>366</v>
      </c>
      <c r="D1015" s="176"/>
      <c r="E1015" s="176"/>
      <c r="F1015" s="14">
        <v>0</v>
      </c>
      <c r="G1015" s="4"/>
    </row>
    <row r="1016" spans="1:7" s="81" customFormat="1">
      <c r="A1016" s="17"/>
      <c r="B1016" s="17"/>
      <c r="C1016" s="80"/>
      <c r="D1016" s="80"/>
      <c r="E1016" s="80"/>
      <c r="F1016" s="9"/>
      <c r="G1016" s="4"/>
    </row>
    <row r="1017" spans="1:7" s="81" customFormat="1">
      <c r="A1017" s="200" t="s">
        <v>641</v>
      </c>
      <c r="B1017" s="203"/>
      <c r="C1017" s="203"/>
      <c r="D1017" s="203"/>
      <c r="E1017" s="204"/>
      <c r="F1017" s="136">
        <f>F1018</f>
        <v>620810.99</v>
      </c>
      <c r="G1017" s="4"/>
    </row>
    <row r="1018" spans="1:7" s="81" customFormat="1" ht="31.5" customHeight="1">
      <c r="A1018" s="17"/>
      <c r="B1018" s="140" t="s">
        <v>189</v>
      </c>
      <c r="C1018" s="248" t="s">
        <v>191</v>
      </c>
      <c r="D1018" s="248"/>
      <c r="E1018" s="248"/>
      <c r="F1018" s="27">
        <f>F1019</f>
        <v>620810.99</v>
      </c>
      <c r="G1018" s="4"/>
    </row>
    <row r="1019" spans="1:7" s="81" customFormat="1" ht="36.75" customHeight="1">
      <c r="A1019" s="17"/>
      <c r="B1019" s="23" t="s">
        <v>642</v>
      </c>
      <c r="C1019" s="176" t="s">
        <v>643</v>
      </c>
      <c r="D1019" s="176"/>
      <c r="E1019" s="176"/>
      <c r="F1019" s="14">
        <v>620810.99</v>
      </c>
      <c r="G1019" s="4"/>
    </row>
    <row r="1020" spans="1:7" s="81" customFormat="1" ht="13.5" customHeight="1">
      <c r="A1020" s="17"/>
      <c r="B1020" s="17"/>
      <c r="C1020" s="80"/>
      <c r="D1020" s="80"/>
      <c r="E1020" s="80"/>
      <c r="F1020" s="9"/>
      <c r="G1020" s="4"/>
    </row>
    <row r="1021" spans="1:7">
      <c r="A1021" s="198" t="s">
        <v>468</v>
      </c>
      <c r="B1021" s="198"/>
      <c r="C1021" s="198"/>
      <c r="D1021" s="198"/>
      <c r="E1021" s="198"/>
      <c r="F1021" s="136">
        <f>F1022+F1062+F1069+F1080+F1084+F1121+F1123+F1130+F1132+F1140</f>
        <v>13538786.390000001</v>
      </c>
      <c r="G1021" s="4"/>
    </row>
    <row r="1022" spans="1:7">
      <c r="A1022" s="17"/>
      <c r="B1022" s="22" t="s">
        <v>115</v>
      </c>
      <c r="C1022" s="175" t="s">
        <v>116</v>
      </c>
      <c r="D1022" s="175"/>
      <c r="E1022" s="175"/>
      <c r="F1022" s="149">
        <f>F1023+F1024+F1026+F1027+F1028+F1029+F1030+F1031+F1032+F1033+F1042+F1043+F1044+F1045+F1046+F1047+F1054+F1055+F1056+F1057+F1058+F1059+F1060+F1061</f>
        <v>7229892.7199999997</v>
      </c>
      <c r="G1022" s="4"/>
    </row>
    <row r="1023" spans="1:7" ht="29.25" customHeight="1">
      <c r="A1023" s="17"/>
      <c r="B1023" s="23" t="s">
        <v>469</v>
      </c>
      <c r="C1023" s="176" t="s">
        <v>696</v>
      </c>
      <c r="D1023" s="176"/>
      <c r="E1023" s="176"/>
      <c r="F1023" s="14">
        <v>261</v>
      </c>
      <c r="G1023" s="4"/>
    </row>
    <row r="1024" spans="1:7" ht="31.5" customHeight="1">
      <c r="A1024" s="17"/>
      <c r="B1024" s="23" t="s">
        <v>471</v>
      </c>
      <c r="C1024" s="176" t="s">
        <v>490</v>
      </c>
      <c r="D1024" s="176"/>
      <c r="E1024" s="176"/>
      <c r="F1024" s="14">
        <v>388662.76</v>
      </c>
      <c r="G1024" s="4"/>
    </row>
    <row r="1025" spans="1:7">
      <c r="A1025" s="17"/>
      <c r="B1025" s="17"/>
      <c r="C1025" s="177" t="s">
        <v>472</v>
      </c>
      <c r="D1025" s="177"/>
      <c r="E1025" s="177"/>
      <c r="F1025" s="9"/>
      <c r="G1025" s="4"/>
    </row>
    <row r="1026" spans="1:7" s="78" customFormat="1" ht="30" customHeight="1">
      <c r="A1026" s="17"/>
      <c r="B1026" s="23" t="s">
        <v>487</v>
      </c>
      <c r="C1026" s="176" t="s">
        <v>488</v>
      </c>
      <c r="D1026" s="176"/>
      <c r="E1026" s="176"/>
      <c r="F1026" s="14">
        <v>699.93</v>
      </c>
      <c r="G1026" s="4"/>
    </row>
    <row r="1027" spans="1:7">
      <c r="A1027" s="17"/>
      <c r="B1027" s="23" t="s">
        <v>403</v>
      </c>
      <c r="C1027" s="176" t="s">
        <v>404</v>
      </c>
      <c r="D1027" s="176"/>
      <c r="E1027" s="176"/>
      <c r="F1027" s="14">
        <v>290747.68</v>
      </c>
      <c r="G1027" s="4"/>
    </row>
    <row r="1028" spans="1:7">
      <c r="A1028" s="17"/>
      <c r="B1028" s="23" t="s">
        <v>388</v>
      </c>
      <c r="C1028" s="176" t="s">
        <v>391</v>
      </c>
      <c r="D1028" s="176"/>
      <c r="E1028" s="176"/>
      <c r="F1028" s="14">
        <v>3969547.4</v>
      </c>
      <c r="G1028" s="4"/>
    </row>
    <row r="1029" spans="1:7">
      <c r="A1029" s="17"/>
      <c r="B1029" s="23" t="s">
        <v>452</v>
      </c>
      <c r="C1029" s="188" t="s">
        <v>405</v>
      </c>
      <c r="D1029" s="188"/>
      <c r="E1029" s="188"/>
      <c r="F1029" s="14">
        <v>303234.09999999998</v>
      </c>
      <c r="G1029" s="4"/>
    </row>
    <row r="1030" spans="1:7">
      <c r="A1030" s="17"/>
      <c r="B1030" s="23" t="s">
        <v>389</v>
      </c>
      <c r="C1030" s="176" t="s">
        <v>392</v>
      </c>
      <c r="D1030" s="176"/>
      <c r="E1030" s="176"/>
      <c r="F1030" s="14">
        <v>766013.08</v>
      </c>
      <c r="G1030" s="4"/>
    </row>
    <row r="1031" spans="1:7">
      <c r="A1031" s="17"/>
      <c r="B1031" s="23" t="s">
        <v>390</v>
      </c>
      <c r="C1031" s="176" t="s">
        <v>393</v>
      </c>
      <c r="D1031" s="176"/>
      <c r="E1031" s="176"/>
      <c r="F1031" s="14">
        <v>92261.62</v>
      </c>
      <c r="G1031" s="4"/>
    </row>
    <row r="1032" spans="1:7">
      <c r="A1032" s="17"/>
      <c r="B1032" s="23" t="s">
        <v>408</v>
      </c>
      <c r="C1032" s="176" t="s">
        <v>409</v>
      </c>
      <c r="D1032" s="176"/>
      <c r="E1032" s="176"/>
      <c r="F1032" s="14">
        <v>24432</v>
      </c>
      <c r="G1032" s="4"/>
    </row>
    <row r="1033" spans="1:7">
      <c r="A1033" s="17"/>
      <c r="B1033" s="23" t="s">
        <v>363</v>
      </c>
      <c r="C1033" s="176" t="s">
        <v>364</v>
      </c>
      <c r="D1033" s="176"/>
      <c r="E1033" s="176"/>
      <c r="F1033" s="14">
        <f>E1034+E1035+E1036+E1037+E1038+E1039+E1040+E1041</f>
        <v>485727.05</v>
      </c>
      <c r="G1033" s="4"/>
    </row>
    <row r="1034" spans="1:7">
      <c r="A1034" s="17"/>
      <c r="B1034" s="17"/>
      <c r="C1034" s="176" t="s">
        <v>414</v>
      </c>
      <c r="D1034" s="176"/>
      <c r="E1034" s="40">
        <v>155831.26999999999</v>
      </c>
      <c r="F1034" s="9"/>
      <c r="G1034" s="4"/>
    </row>
    <row r="1035" spans="1:7">
      <c r="A1035" s="17"/>
      <c r="B1035" s="17"/>
      <c r="C1035" s="176" t="s">
        <v>461</v>
      </c>
      <c r="D1035" s="176"/>
      <c r="E1035" s="40">
        <v>25510.959999999999</v>
      </c>
      <c r="F1035" s="9"/>
      <c r="G1035" s="4"/>
    </row>
    <row r="1036" spans="1:7">
      <c r="A1036" s="17"/>
      <c r="B1036" s="17"/>
      <c r="C1036" s="176" t="s">
        <v>473</v>
      </c>
      <c r="D1036" s="176"/>
      <c r="E1036" s="40">
        <v>4883.4799999999996</v>
      </c>
      <c r="F1036" s="9"/>
      <c r="G1036" s="4"/>
    </row>
    <row r="1037" spans="1:7">
      <c r="A1037" s="17"/>
      <c r="B1037" s="17"/>
      <c r="C1037" s="176" t="s">
        <v>474</v>
      </c>
      <c r="D1037" s="176"/>
      <c r="E1037" s="40">
        <v>209181.78</v>
      </c>
      <c r="F1037" s="9"/>
      <c r="G1037" s="4"/>
    </row>
    <row r="1038" spans="1:7">
      <c r="A1038" s="17"/>
      <c r="B1038" s="17"/>
      <c r="C1038" s="176" t="s">
        <v>475</v>
      </c>
      <c r="D1038" s="176"/>
      <c r="E1038" s="40">
        <v>13779.65</v>
      </c>
      <c r="F1038" s="9"/>
      <c r="G1038" s="4"/>
    </row>
    <row r="1039" spans="1:7">
      <c r="A1039" s="17"/>
      <c r="B1039" s="17"/>
      <c r="C1039" s="176" t="s">
        <v>476</v>
      </c>
      <c r="D1039" s="176"/>
      <c r="E1039" s="40">
        <v>20952.990000000002</v>
      </c>
      <c r="F1039" s="9"/>
      <c r="G1039" s="4"/>
    </row>
    <row r="1040" spans="1:7">
      <c r="A1040" s="17"/>
      <c r="B1040" s="17"/>
      <c r="C1040" s="176" t="s">
        <v>477</v>
      </c>
      <c r="D1040" s="176"/>
      <c r="E1040" s="40">
        <v>6614.48</v>
      </c>
      <c r="F1040" s="9"/>
      <c r="G1040" s="4"/>
    </row>
    <row r="1041" spans="1:7" ht="47.25" customHeight="1">
      <c r="A1041" s="17"/>
      <c r="B1041" s="17"/>
      <c r="C1041" s="176" t="s">
        <v>478</v>
      </c>
      <c r="D1041" s="176"/>
      <c r="E1041" s="40">
        <v>48972.44</v>
      </c>
      <c r="F1041" s="9"/>
      <c r="G1041" s="4"/>
    </row>
    <row r="1042" spans="1:7">
      <c r="A1042" s="17"/>
      <c r="B1042" s="23" t="s">
        <v>479</v>
      </c>
      <c r="C1042" s="176" t="s">
        <v>480</v>
      </c>
      <c r="D1042" s="176"/>
      <c r="E1042" s="176"/>
      <c r="F1042" s="14">
        <v>327.78</v>
      </c>
      <c r="G1042" s="4"/>
    </row>
    <row r="1043" spans="1:7">
      <c r="A1043" s="17"/>
      <c r="B1043" s="23" t="s">
        <v>481</v>
      </c>
      <c r="C1043" s="176" t="s">
        <v>482</v>
      </c>
      <c r="D1043" s="176"/>
      <c r="E1043" s="176"/>
      <c r="F1043" s="14">
        <v>69219.509999999995</v>
      </c>
      <c r="G1043" s="4"/>
    </row>
    <row r="1044" spans="1:7">
      <c r="A1044" s="17"/>
      <c r="B1044" s="23" t="s">
        <v>416</v>
      </c>
      <c r="C1044" s="176" t="s">
        <v>417</v>
      </c>
      <c r="D1044" s="176"/>
      <c r="E1044" s="176"/>
      <c r="F1044" s="14">
        <v>89725.21</v>
      </c>
      <c r="G1044" s="4"/>
    </row>
    <row r="1045" spans="1:7">
      <c r="A1045" s="17"/>
      <c r="B1045" s="23" t="s">
        <v>418</v>
      </c>
      <c r="C1045" s="176" t="s">
        <v>419</v>
      </c>
      <c r="D1045" s="176"/>
      <c r="E1045" s="176"/>
      <c r="F1045" s="14">
        <v>146579.29999999999</v>
      </c>
      <c r="G1045" s="4"/>
    </row>
    <row r="1046" spans="1:7">
      <c r="A1046" s="17"/>
      <c r="B1046" s="23" t="s">
        <v>420</v>
      </c>
      <c r="C1046" s="176" t="s">
        <v>421</v>
      </c>
      <c r="D1046" s="176"/>
      <c r="E1046" s="176"/>
      <c r="F1046" s="14">
        <v>6357</v>
      </c>
      <c r="G1046" s="4"/>
    </row>
    <row r="1047" spans="1:7">
      <c r="A1047" s="17"/>
      <c r="B1047" s="23" t="s">
        <v>353</v>
      </c>
      <c r="C1047" s="176" t="s">
        <v>366</v>
      </c>
      <c r="D1047" s="176"/>
      <c r="E1047" s="176"/>
      <c r="F1047" s="14">
        <f>E1048+E1049+E1050+E1051+E1052+E1053</f>
        <v>96386.95</v>
      </c>
      <c r="G1047" s="4"/>
    </row>
    <row r="1048" spans="1:7">
      <c r="A1048" s="17"/>
      <c r="B1048" s="17"/>
      <c r="C1048" s="176" t="s">
        <v>483</v>
      </c>
      <c r="D1048" s="176"/>
      <c r="E1048" s="40">
        <v>14377.89</v>
      </c>
      <c r="F1048" s="9"/>
      <c r="G1048" s="4"/>
    </row>
    <row r="1049" spans="1:7">
      <c r="A1049" s="17"/>
      <c r="B1049" s="17"/>
      <c r="C1049" s="176" t="s">
        <v>422</v>
      </c>
      <c r="D1049" s="176"/>
      <c r="E1049" s="40">
        <v>3785.3</v>
      </c>
      <c r="F1049" s="9"/>
      <c r="G1049" s="4"/>
    </row>
    <row r="1050" spans="1:7">
      <c r="A1050" s="17"/>
      <c r="B1050" s="17"/>
      <c r="C1050" s="176" t="s">
        <v>425</v>
      </c>
      <c r="D1050" s="176"/>
      <c r="E1050" s="40">
        <v>7706.4</v>
      </c>
      <c r="F1050" s="9"/>
      <c r="G1050" s="4"/>
    </row>
    <row r="1051" spans="1:7" ht="33" customHeight="1">
      <c r="A1051" s="17"/>
      <c r="B1051" s="17"/>
      <c r="C1051" s="176" t="s">
        <v>484</v>
      </c>
      <c r="D1051" s="176"/>
      <c r="E1051" s="40">
        <v>8053.6</v>
      </c>
      <c r="F1051" s="9"/>
      <c r="G1051" s="4"/>
    </row>
    <row r="1052" spans="1:7">
      <c r="A1052" s="17"/>
      <c r="B1052" s="17"/>
      <c r="C1052" s="176" t="s">
        <v>485</v>
      </c>
      <c r="D1052" s="176"/>
      <c r="E1052" s="40">
        <v>3390.85</v>
      </c>
      <c r="F1052" s="9"/>
      <c r="G1052" s="4"/>
    </row>
    <row r="1053" spans="1:7" ht="44.25" customHeight="1">
      <c r="A1053" s="17"/>
      <c r="B1053" s="17"/>
      <c r="C1053" s="177" t="s">
        <v>486</v>
      </c>
      <c r="D1053" s="177"/>
      <c r="E1053" s="65">
        <v>59072.91</v>
      </c>
      <c r="F1053" s="9"/>
      <c r="G1053" s="4"/>
    </row>
    <row r="1054" spans="1:7">
      <c r="A1054" s="17"/>
      <c r="B1054" s="23" t="s">
        <v>434</v>
      </c>
      <c r="C1054" s="176" t="s">
        <v>435</v>
      </c>
      <c r="D1054" s="176"/>
      <c r="E1054" s="176"/>
      <c r="F1054" s="14">
        <v>4185.3999999999996</v>
      </c>
      <c r="G1054" s="4"/>
    </row>
    <row r="1055" spans="1:7">
      <c r="A1055" s="17"/>
      <c r="B1055" s="23" t="s">
        <v>400</v>
      </c>
      <c r="C1055" s="176" t="s">
        <v>436</v>
      </c>
      <c r="D1055" s="176"/>
      <c r="E1055" s="176"/>
      <c r="F1055" s="14">
        <v>2611.91</v>
      </c>
      <c r="G1055" s="4"/>
    </row>
    <row r="1056" spans="1:7">
      <c r="A1056" s="17"/>
      <c r="B1056" s="23" t="s">
        <v>437</v>
      </c>
      <c r="C1056" s="176" t="s">
        <v>438</v>
      </c>
      <c r="D1056" s="176"/>
      <c r="E1056" s="176"/>
      <c r="F1056" s="14">
        <v>8696.11</v>
      </c>
      <c r="G1056" s="4"/>
    </row>
    <row r="1057" spans="1:7" ht="15" customHeight="1">
      <c r="A1057" s="17"/>
      <c r="B1057" s="23" t="s">
        <v>439</v>
      </c>
      <c r="C1057" s="176" t="s">
        <v>440</v>
      </c>
      <c r="D1057" s="176"/>
      <c r="E1057" s="176"/>
      <c r="F1057" s="14">
        <v>11269.01</v>
      </c>
      <c r="G1057" s="4"/>
    </row>
    <row r="1058" spans="1:7">
      <c r="A1058" s="17"/>
      <c r="B1058" s="23" t="s">
        <v>443</v>
      </c>
      <c r="C1058" s="176" t="s">
        <v>444</v>
      </c>
      <c r="D1058" s="176"/>
      <c r="E1058" s="176"/>
      <c r="F1058" s="14">
        <v>12068.67</v>
      </c>
      <c r="G1058" s="4"/>
    </row>
    <row r="1059" spans="1:7">
      <c r="A1059" s="17"/>
      <c r="B1059" s="23" t="s">
        <v>446</v>
      </c>
      <c r="C1059" s="176" t="s">
        <v>447</v>
      </c>
      <c r="D1059" s="176"/>
      <c r="E1059" s="176"/>
      <c r="F1059" s="14">
        <v>219341</v>
      </c>
      <c r="G1059" s="4"/>
    </row>
    <row r="1060" spans="1:7">
      <c r="A1060" s="17"/>
      <c r="B1060" s="23" t="s">
        <v>448</v>
      </c>
      <c r="C1060" s="176" t="s">
        <v>449</v>
      </c>
      <c r="D1060" s="176"/>
      <c r="E1060" s="176"/>
      <c r="F1060" s="14">
        <v>1240.68</v>
      </c>
      <c r="G1060" s="4"/>
    </row>
    <row r="1061" spans="1:7">
      <c r="A1061" s="17"/>
      <c r="B1061" s="23" t="s">
        <v>381</v>
      </c>
      <c r="C1061" s="176" t="s">
        <v>382</v>
      </c>
      <c r="D1061" s="176"/>
      <c r="E1061" s="176"/>
      <c r="F1061" s="14">
        <v>240297.57</v>
      </c>
      <c r="G1061" s="4"/>
    </row>
    <row r="1062" spans="1:7">
      <c r="A1062" s="77"/>
      <c r="B1062" s="148" t="s">
        <v>117</v>
      </c>
      <c r="C1062" s="198" t="s">
        <v>489</v>
      </c>
      <c r="D1062" s="198"/>
      <c r="E1062" s="198"/>
      <c r="F1062" s="149">
        <f>F1063+F1064+F1065+F1066+F1067+F1068</f>
        <v>550053.49</v>
      </c>
      <c r="G1062" s="4"/>
    </row>
    <row r="1063" spans="1:7">
      <c r="A1063" s="17"/>
      <c r="B1063" s="23" t="s">
        <v>403</v>
      </c>
      <c r="C1063" s="176" t="s">
        <v>404</v>
      </c>
      <c r="D1063" s="176"/>
      <c r="E1063" s="176"/>
      <c r="F1063" s="14">
        <v>34565.35</v>
      </c>
      <c r="G1063" s="4"/>
    </row>
    <row r="1064" spans="1:7">
      <c r="A1064" s="17"/>
      <c r="B1064" s="23" t="s">
        <v>388</v>
      </c>
      <c r="C1064" s="176" t="s">
        <v>391</v>
      </c>
      <c r="D1064" s="176"/>
      <c r="E1064" s="176"/>
      <c r="F1064" s="14">
        <v>375976.47</v>
      </c>
      <c r="G1064" s="4"/>
    </row>
    <row r="1065" spans="1:7">
      <c r="A1065" s="17"/>
      <c r="B1065" s="23" t="s">
        <v>452</v>
      </c>
      <c r="C1065" s="188" t="s">
        <v>405</v>
      </c>
      <c r="D1065" s="188"/>
      <c r="E1065" s="188"/>
      <c r="F1065" s="14">
        <v>31130.9</v>
      </c>
      <c r="G1065" s="4"/>
    </row>
    <row r="1066" spans="1:7">
      <c r="A1066" s="17"/>
      <c r="B1066" s="23" t="s">
        <v>389</v>
      </c>
      <c r="C1066" s="176" t="s">
        <v>392</v>
      </c>
      <c r="D1066" s="176"/>
      <c r="E1066" s="176"/>
      <c r="F1066" s="14">
        <v>74962.649999999994</v>
      </c>
      <c r="G1066" s="4"/>
    </row>
    <row r="1067" spans="1:7">
      <c r="A1067" s="17"/>
      <c r="B1067" s="23" t="s">
        <v>390</v>
      </c>
      <c r="C1067" s="176" t="s">
        <v>393</v>
      </c>
      <c r="D1067" s="176"/>
      <c r="E1067" s="176"/>
      <c r="F1067" s="14">
        <v>10351.120000000001</v>
      </c>
      <c r="G1067" s="4"/>
    </row>
    <row r="1068" spans="1:7">
      <c r="A1068" s="17"/>
      <c r="B1068" s="155" t="s">
        <v>446</v>
      </c>
      <c r="C1068" s="176" t="s">
        <v>447</v>
      </c>
      <c r="D1068" s="176"/>
      <c r="E1068" s="176"/>
      <c r="F1068" s="14">
        <v>23067</v>
      </c>
      <c r="G1068" s="4"/>
    </row>
    <row r="1069" spans="1:7">
      <c r="A1069" s="17"/>
      <c r="B1069" s="22" t="s">
        <v>119</v>
      </c>
      <c r="C1069" s="175" t="s">
        <v>120</v>
      </c>
      <c r="D1069" s="175"/>
      <c r="E1069" s="175"/>
      <c r="F1069" s="27">
        <f>F1070+F1071+F1074+F1075+F1076+F1077+F1078+F1079</f>
        <v>659322.77</v>
      </c>
      <c r="G1069" s="4"/>
    </row>
    <row r="1070" spans="1:7" ht="27.75" customHeight="1">
      <c r="A1070" s="17"/>
      <c r="B1070" s="23" t="s">
        <v>469</v>
      </c>
      <c r="C1070" s="176" t="s">
        <v>470</v>
      </c>
      <c r="D1070" s="176"/>
      <c r="E1070" s="176"/>
      <c r="F1070" s="14">
        <v>9018.08</v>
      </c>
      <c r="G1070" s="4"/>
    </row>
    <row r="1071" spans="1:7" ht="30.75" customHeight="1">
      <c r="A1071" s="17"/>
      <c r="B1071" s="23" t="s">
        <v>471</v>
      </c>
      <c r="C1071" s="176" t="s">
        <v>490</v>
      </c>
      <c r="D1071" s="176"/>
      <c r="E1071" s="176"/>
      <c r="F1071" s="14">
        <f>E1072+E1073</f>
        <v>535973.05000000005</v>
      </c>
      <c r="G1071" s="4"/>
    </row>
    <row r="1072" spans="1:7" ht="31.5" customHeight="1">
      <c r="A1072" s="17"/>
      <c r="B1072" s="17"/>
      <c r="C1072" s="176" t="s">
        <v>491</v>
      </c>
      <c r="D1072" s="176"/>
      <c r="E1072" s="145">
        <v>477991.27</v>
      </c>
      <c r="F1072" s="9"/>
      <c r="G1072" s="4"/>
    </row>
    <row r="1073" spans="1:7" s="84" customFormat="1">
      <c r="A1073" s="17"/>
      <c r="B1073" s="17"/>
      <c r="C1073" s="177" t="s">
        <v>697</v>
      </c>
      <c r="D1073" s="177"/>
      <c r="E1073" s="158">
        <v>57981.78</v>
      </c>
      <c r="F1073" s="9"/>
      <c r="G1073" s="4"/>
    </row>
    <row r="1074" spans="1:7">
      <c r="A1074" s="17"/>
      <c r="B1074" s="23" t="s">
        <v>403</v>
      </c>
      <c r="C1074" s="176" t="s">
        <v>404</v>
      </c>
      <c r="D1074" s="176"/>
      <c r="E1074" s="176"/>
      <c r="F1074" s="14">
        <v>5020.38</v>
      </c>
      <c r="G1074" s="4"/>
    </row>
    <row r="1075" spans="1:7">
      <c r="A1075" s="17"/>
      <c r="B1075" s="23" t="s">
        <v>388</v>
      </c>
      <c r="C1075" s="176" t="s">
        <v>391</v>
      </c>
      <c r="D1075" s="176"/>
      <c r="E1075" s="176"/>
      <c r="F1075" s="14">
        <v>82487.11</v>
      </c>
      <c r="G1075" s="4"/>
    </row>
    <row r="1076" spans="1:7">
      <c r="A1076" s="17"/>
      <c r="B1076" s="23" t="s">
        <v>452</v>
      </c>
      <c r="C1076" s="188" t="s">
        <v>405</v>
      </c>
      <c r="D1076" s="188"/>
      <c r="E1076" s="188"/>
      <c r="F1076" s="14">
        <v>4758.5</v>
      </c>
      <c r="G1076" s="4"/>
    </row>
    <row r="1077" spans="1:7">
      <c r="A1077" s="17"/>
      <c r="B1077" s="23" t="s">
        <v>389</v>
      </c>
      <c r="C1077" s="176" t="s">
        <v>392</v>
      </c>
      <c r="D1077" s="176"/>
      <c r="E1077" s="176"/>
      <c r="F1077" s="14">
        <v>15316.38</v>
      </c>
      <c r="G1077" s="4"/>
    </row>
    <row r="1078" spans="1:7">
      <c r="A1078" s="17"/>
      <c r="B1078" s="23" t="s">
        <v>390</v>
      </c>
      <c r="C1078" s="176" t="s">
        <v>393</v>
      </c>
      <c r="D1078" s="176"/>
      <c r="E1078" s="176"/>
      <c r="F1078" s="14">
        <v>1508.27</v>
      </c>
      <c r="G1078" s="4"/>
    </row>
    <row r="1079" spans="1:7">
      <c r="A1079" s="17"/>
      <c r="B1079" s="155" t="s">
        <v>446</v>
      </c>
      <c r="C1079" s="176" t="s">
        <v>447</v>
      </c>
      <c r="D1079" s="176"/>
      <c r="E1079" s="176"/>
      <c r="F1079" s="14">
        <v>5241</v>
      </c>
      <c r="G1079" s="4"/>
    </row>
    <row r="1080" spans="1:7">
      <c r="A1080" s="17"/>
      <c r="B1080" s="22" t="s">
        <v>192</v>
      </c>
      <c r="C1080" s="175" t="s">
        <v>193</v>
      </c>
      <c r="D1080" s="175"/>
      <c r="E1080" s="175"/>
      <c r="F1080" s="27">
        <f>F1081</f>
        <v>958.56</v>
      </c>
      <c r="G1080" s="4"/>
    </row>
    <row r="1081" spans="1:7" ht="30.75" customHeight="1">
      <c r="A1081" s="17"/>
      <c r="B1081" s="23" t="s">
        <v>469</v>
      </c>
      <c r="C1081" s="176" t="s">
        <v>696</v>
      </c>
      <c r="D1081" s="176"/>
      <c r="E1081" s="176"/>
      <c r="F1081" s="14">
        <v>958.56</v>
      </c>
      <c r="G1081" s="4"/>
    </row>
    <row r="1082" spans="1:7" s="84" customFormat="1" ht="30.75" customHeight="1">
      <c r="A1082" s="17"/>
      <c r="B1082" s="47"/>
      <c r="C1082" s="156"/>
      <c r="D1082" s="156"/>
      <c r="E1082" s="156"/>
      <c r="F1082" s="49"/>
      <c r="G1082" s="4"/>
    </row>
    <row r="1083" spans="1:7" s="84" customFormat="1" ht="30.75" customHeight="1">
      <c r="A1083" s="17"/>
      <c r="B1083" s="17"/>
      <c r="C1083" s="120"/>
      <c r="D1083" s="120"/>
      <c r="E1083" s="120"/>
      <c r="F1083" s="9"/>
      <c r="G1083" s="4"/>
    </row>
    <row r="1084" spans="1:7">
      <c r="A1084" s="17"/>
      <c r="B1084" s="148" t="s">
        <v>121</v>
      </c>
      <c r="C1084" s="175" t="s">
        <v>122</v>
      </c>
      <c r="D1084" s="175"/>
      <c r="E1084" s="175"/>
      <c r="F1084" s="149">
        <f>F1085+F1087+F1088+F1089+F1090+F1091+F1092+F1093+F1102+F1103+F1104+F1105+F1106+F1107+F1113+F1114+F1115+F1116+F1117+F1118+F1119+F1120</f>
        <v>3488639.15</v>
      </c>
      <c r="G1084" s="4"/>
    </row>
    <row r="1085" spans="1:7" ht="30" customHeight="1">
      <c r="A1085" s="17"/>
      <c r="B1085" s="23" t="s">
        <v>471</v>
      </c>
      <c r="C1085" s="176" t="s">
        <v>490</v>
      </c>
      <c r="D1085" s="176"/>
      <c r="E1085" s="176"/>
      <c r="F1085" s="14">
        <v>270016.14</v>
      </c>
      <c r="G1085" s="4"/>
    </row>
    <row r="1086" spans="1:7">
      <c r="A1086" s="17"/>
      <c r="B1086" s="17"/>
      <c r="C1086" s="177" t="s">
        <v>492</v>
      </c>
      <c r="D1086" s="177"/>
      <c r="E1086" s="177"/>
      <c r="F1086" s="9"/>
      <c r="G1086" s="4"/>
    </row>
    <row r="1087" spans="1:7" s="78" customFormat="1">
      <c r="A1087" s="17"/>
      <c r="B1087" s="23" t="s">
        <v>403</v>
      </c>
      <c r="C1087" s="176" t="s">
        <v>404</v>
      </c>
      <c r="D1087" s="176"/>
      <c r="E1087" s="176"/>
      <c r="F1087" s="14">
        <v>152504.95000000001</v>
      </c>
      <c r="G1087" s="4"/>
    </row>
    <row r="1088" spans="1:7">
      <c r="A1088" s="17"/>
      <c r="B1088" s="23" t="s">
        <v>388</v>
      </c>
      <c r="C1088" s="176" t="s">
        <v>391</v>
      </c>
      <c r="D1088" s="176"/>
      <c r="E1088" s="176"/>
      <c r="F1088" s="14">
        <v>2179541.6800000002</v>
      </c>
      <c r="G1088" s="4"/>
    </row>
    <row r="1089" spans="1:7">
      <c r="A1089" s="17"/>
      <c r="B1089" s="23" t="s">
        <v>452</v>
      </c>
      <c r="C1089" s="188" t="s">
        <v>405</v>
      </c>
      <c r="D1089" s="188"/>
      <c r="E1089" s="188"/>
      <c r="F1089" s="14">
        <v>172046.5</v>
      </c>
      <c r="G1089" s="4"/>
    </row>
    <row r="1090" spans="1:7">
      <c r="A1090" s="17"/>
      <c r="B1090" s="23" t="s">
        <v>389</v>
      </c>
      <c r="C1090" s="176" t="s">
        <v>392</v>
      </c>
      <c r="D1090" s="176"/>
      <c r="E1090" s="176"/>
      <c r="F1090" s="14">
        <v>417157.58</v>
      </c>
      <c r="G1090" s="4"/>
    </row>
    <row r="1091" spans="1:7">
      <c r="A1091" s="17"/>
      <c r="B1091" s="23" t="s">
        <v>390</v>
      </c>
      <c r="C1091" s="176" t="s">
        <v>393</v>
      </c>
      <c r="D1091" s="176"/>
      <c r="E1091" s="176"/>
      <c r="F1091" s="14">
        <v>50583.27</v>
      </c>
      <c r="G1091" s="4"/>
    </row>
    <row r="1092" spans="1:7">
      <c r="A1092" s="17"/>
      <c r="B1092" s="23" t="s">
        <v>408</v>
      </c>
      <c r="C1092" s="176" t="s">
        <v>409</v>
      </c>
      <c r="D1092" s="176"/>
      <c r="E1092" s="176"/>
      <c r="F1092" s="14">
        <v>7627.37</v>
      </c>
      <c r="G1092" s="4"/>
    </row>
    <row r="1093" spans="1:7">
      <c r="A1093" s="17"/>
      <c r="B1093" s="23" t="s">
        <v>363</v>
      </c>
      <c r="C1093" s="176" t="s">
        <v>364</v>
      </c>
      <c r="D1093" s="176"/>
      <c r="E1093" s="176"/>
      <c r="F1093" s="14">
        <f>E1094+E1095+E1096+E1097+E1098+E1099+E1100+E1101</f>
        <v>38364.36</v>
      </c>
      <c r="G1093" s="4"/>
    </row>
    <row r="1094" spans="1:7">
      <c r="A1094" s="17"/>
      <c r="B1094" s="17"/>
      <c r="C1094" s="176" t="s">
        <v>414</v>
      </c>
      <c r="D1094" s="176"/>
      <c r="E1094" s="40">
        <v>23666.13</v>
      </c>
      <c r="F1094" s="9"/>
      <c r="G1094" s="4"/>
    </row>
    <row r="1095" spans="1:7">
      <c r="A1095" s="17"/>
      <c r="B1095" s="17"/>
      <c r="C1095" s="176" t="s">
        <v>461</v>
      </c>
      <c r="D1095" s="176"/>
      <c r="E1095" s="40">
        <v>3856.22</v>
      </c>
      <c r="F1095" s="9"/>
      <c r="G1095" s="4"/>
    </row>
    <row r="1096" spans="1:7">
      <c r="A1096" s="17"/>
      <c r="B1096" s="17"/>
      <c r="C1096" s="176" t="s">
        <v>477</v>
      </c>
      <c r="D1096" s="176"/>
      <c r="E1096" s="40">
        <v>185.07</v>
      </c>
      <c r="F1096" s="9"/>
      <c r="G1096" s="4"/>
    </row>
    <row r="1097" spans="1:7">
      <c r="A1097" s="17"/>
      <c r="B1097" s="17"/>
      <c r="C1097" s="176" t="s">
        <v>475</v>
      </c>
      <c r="D1097" s="176"/>
      <c r="E1097" s="40">
        <v>2188.0500000000002</v>
      </c>
      <c r="F1097" s="9"/>
      <c r="G1097" s="4"/>
    </row>
    <row r="1098" spans="1:7" s="81" customFormat="1">
      <c r="A1098" s="17"/>
      <c r="B1098" s="17"/>
      <c r="C1098" s="176" t="s">
        <v>644</v>
      </c>
      <c r="D1098" s="176"/>
      <c r="E1098" s="40">
        <v>534.45000000000005</v>
      </c>
      <c r="F1098" s="9"/>
      <c r="G1098" s="4"/>
    </row>
    <row r="1099" spans="1:7" s="81" customFormat="1">
      <c r="A1099" s="17"/>
      <c r="B1099" s="17"/>
      <c r="C1099" s="176" t="s">
        <v>476</v>
      </c>
      <c r="D1099" s="176"/>
      <c r="E1099" s="40">
        <v>1761.81</v>
      </c>
      <c r="F1099" s="9"/>
      <c r="G1099" s="4"/>
    </row>
    <row r="1100" spans="1:7">
      <c r="A1100" s="17"/>
      <c r="B1100" s="17"/>
      <c r="C1100" s="176" t="s">
        <v>474</v>
      </c>
      <c r="D1100" s="176"/>
      <c r="E1100" s="40">
        <v>876.56</v>
      </c>
      <c r="F1100" s="9"/>
      <c r="G1100" s="4"/>
    </row>
    <row r="1101" spans="1:7" ht="44.25" customHeight="1">
      <c r="A1101" s="17"/>
      <c r="B1101" s="17"/>
      <c r="C1101" s="177" t="s">
        <v>493</v>
      </c>
      <c r="D1101" s="177"/>
      <c r="E1101" s="65">
        <v>5296.07</v>
      </c>
      <c r="F1101" s="9"/>
      <c r="G1101" s="4"/>
    </row>
    <row r="1102" spans="1:7">
      <c r="A1102" s="17"/>
      <c r="B1102" s="23" t="s">
        <v>479</v>
      </c>
      <c r="C1102" s="176" t="s">
        <v>480</v>
      </c>
      <c r="D1102" s="176"/>
      <c r="E1102" s="176"/>
      <c r="F1102" s="14">
        <v>253.76</v>
      </c>
      <c r="G1102" s="4"/>
    </row>
    <row r="1103" spans="1:7">
      <c r="A1103" s="17"/>
      <c r="B1103" s="23" t="s">
        <v>481</v>
      </c>
      <c r="C1103" s="176" t="s">
        <v>482</v>
      </c>
      <c r="D1103" s="176"/>
      <c r="E1103" s="176"/>
      <c r="F1103" s="14">
        <v>2296.0700000000002</v>
      </c>
      <c r="G1103" s="4"/>
    </row>
    <row r="1104" spans="1:7">
      <c r="A1104" s="17"/>
      <c r="B1104" s="23" t="s">
        <v>416</v>
      </c>
      <c r="C1104" s="176" t="s">
        <v>417</v>
      </c>
      <c r="D1104" s="176"/>
      <c r="E1104" s="176"/>
      <c r="F1104" s="14">
        <v>13681.45</v>
      </c>
      <c r="G1104" s="4"/>
    </row>
    <row r="1105" spans="1:7">
      <c r="A1105" s="17"/>
      <c r="B1105" s="23" t="s">
        <v>418</v>
      </c>
      <c r="C1105" s="176" t="s">
        <v>419</v>
      </c>
      <c r="D1105" s="176"/>
      <c r="E1105" s="176"/>
      <c r="F1105" s="14">
        <v>49894.03</v>
      </c>
      <c r="G1105" s="4"/>
    </row>
    <row r="1106" spans="1:7">
      <c r="A1106" s="17"/>
      <c r="B1106" s="23" t="s">
        <v>420</v>
      </c>
      <c r="C1106" s="176" t="s">
        <v>421</v>
      </c>
      <c r="D1106" s="176"/>
      <c r="E1106" s="176"/>
      <c r="F1106" s="14">
        <v>400</v>
      </c>
      <c r="G1106" s="4"/>
    </row>
    <row r="1107" spans="1:7">
      <c r="A1107" s="17"/>
      <c r="B1107" s="23" t="s">
        <v>353</v>
      </c>
      <c r="C1107" s="176" t="s">
        <v>366</v>
      </c>
      <c r="D1107" s="176"/>
      <c r="E1107" s="176"/>
      <c r="F1107" s="14">
        <f>E1108+E1109+E1110+E1111</f>
        <v>13379.36</v>
      </c>
      <c r="G1107" s="4"/>
    </row>
    <row r="1108" spans="1:7">
      <c r="A1108" s="17"/>
      <c r="B1108" s="17"/>
      <c r="C1108" s="176" t="s">
        <v>483</v>
      </c>
      <c r="D1108" s="176"/>
      <c r="E1108" s="40">
        <v>3348.66</v>
      </c>
      <c r="F1108" s="9"/>
      <c r="G1108" s="4"/>
    </row>
    <row r="1109" spans="1:7">
      <c r="A1109" s="17"/>
      <c r="B1109" s="17"/>
      <c r="C1109" s="176" t="s">
        <v>425</v>
      </c>
      <c r="D1109" s="176"/>
      <c r="E1109" s="40">
        <v>1456.12</v>
      </c>
      <c r="F1109" s="9"/>
      <c r="G1109" s="4"/>
    </row>
    <row r="1110" spans="1:7">
      <c r="A1110" s="17"/>
      <c r="B1110" s="17"/>
      <c r="C1110" s="176" t="s">
        <v>422</v>
      </c>
      <c r="D1110" s="176"/>
      <c r="E1110" s="65">
        <v>825.8</v>
      </c>
      <c r="F1110" s="9"/>
      <c r="G1110" s="4"/>
    </row>
    <row r="1111" spans="1:7">
      <c r="A1111" s="17"/>
      <c r="B1111" s="17"/>
      <c r="C1111" s="177" t="s">
        <v>494</v>
      </c>
      <c r="D1111" s="181"/>
      <c r="E1111" s="65">
        <v>7748.78</v>
      </c>
      <c r="F1111" s="9"/>
      <c r="G1111" s="4"/>
    </row>
    <row r="1112" spans="1:7" ht="42.75" customHeight="1">
      <c r="A1112" s="17"/>
      <c r="B1112" s="17"/>
      <c r="C1112" s="181" t="s">
        <v>495</v>
      </c>
      <c r="D1112" s="242"/>
      <c r="E1112" s="157"/>
      <c r="F1112" s="9"/>
      <c r="G1112" s="4"/>
    </row>
    <row r="1113" spans="1:7" ht="15.75" customHeight="1">
      <c r="A1113" s="17"/>
      <c r="B1113" s="23" t="s">
        <v>434</v>
      </c>
      <c r="C1113" s="176" t="s">
        <v>435</v>
      </c>
      <c r="D1113" s="176"/>
      <c r="E1113" s="176"/>
      <c r="F1113" s="14">
        <v>321.64</v>
      </c>
      <c r="G1113" s="4"/>
    </row>
    <row r="1114" spans="1:7" ht="16.5" customHeight="1">
      <c r="A1114" s="17"/>
      <c r="B1114" s="23" t="s">
        <v>400</v>
      </c>
      <c r="C1114" s="176" t="s">
        <v>436</v>
      </c>
      <c r="D1114" s="176"/>
      <c r="E1114" s="176"/>
      <c r="F1114" s="14">
        <v>892.74</v>
      </c>
      <c r="G1114" s="4"/>
    </row>
    <row r="1115" spans="1:7">
      <c r="A1115" s="17"/>
      <c r="B1115" s="23" t="s">
        <v>437</v>
      </c>
      <c r="C1115" s="176" t="s">
        <v>438</v>
      </c>
      <c r="D1115" s="176"/>
      <c r="E1115" s="176"/>
      <c r="F1115" s="14">
        <v>570.38</v>
      </c>
      <c r="G1115" s="4"/>
    </row>
    <row r="1116" spans="1:7" ht="13.5" customHeight="1">
      <c r="A1116" s="17"/>
      <c r="B1116" s="23" t="s">
        <v>439</v>
      </c>
      <c r="C1116" s="176" t="s">
        <v>440</v>
      </c>
      <c r="D1116" s="176"/>
      <c r="E1116" s="176"/>
      <c r="F1116" s="14">
        <v>794.4</v>
      </c>
      <c r="G1116" s="4"/>
    </row>
    <row r="1117" spans="1:7">
      <c r="A1117" s="17"/>
      <c r="B1117" s="23" t="s">
        <v>443</v>
      </c>
      <c r="C1117" s="176" t="s">
        <v>444</v>
      </c>
      <c r="D1117" s="176"/>
      <c r="E1117" s="176"/>
      <c r="F1117" s="14">
        <v>4502.47</v>
      </c>
      <c r="G1117" s="4"/>
    </row>
    <row r="1118" spans="1:7">
      <c r="A1118" s="17"/>
      <c r="B1118" s="23" t="s">
        <v>446</v>
      </c>
      <c r="C1118" s="176" t="s">
        <v>544</v>
      </c>
      <c r="D1118" s="176"/>
      <c r="E1118" s="176"/>
      <c r="F1118" s="14">
        <v>113811</v>
      </c>
      <c r="G1118" s="4"/>
    </row>
    <row r="1119" spans="1:7">
      <c r="A1119" s="17"/>
      <c r="B1119" s="23" t="s">
        <v>448</v>
      </c>
      <c r="C1119" s="176" t="s">
        <v>449</v>
      </c>
      <c r="D1119" s="176"/>
      <c r="E1119" s="176"/>
      <c r="F1119" s="14">
        <v>0</v>
      </c>
      <c r="G1119" s="4"/>
    </row>
    <row r="1120" spans="1:7">
      <c r="A1120" s="17"/>
      <c r="B1120" s="23" t="s">
        <v>355</v>
      </c>
      <c r="C1120" s="176" t="s">
        <v>356</v>
      </c>
      <c r="D1120" s="176"/>
      <c r="E1120" s="176"/>
      <c r="F1120" s="14">
        <v>0</v>
      </c>
      <c r="G1120" s="4"/>
    </row>
    <row r="1121" spans="1:7">
      <c r="A1121" s="17"/>
      <c r="B1121" s="22" t="s">
        <v>194</v>
      </c>
      <c r="C1121" s="175" t="s">
        <v>195</v>
      </c>
      <c r="D1121" s="175"/>
      <c r="E1121" s="175"/>
      <c r="F1121" s="27">
        <f>F1122</f>
        <v>753775.77</v>
      </c>
      <c r="G1121" s="4"/>
    </row>
    <row r="1122" spans="1:7">
      <c r="A1122" s="17"/>
      <c r="B1122" s="23" t="s">
        <v>353</v>
      </c>
      <c r="C1122" s="176" t="s">
        <v>366</v>
      </c>
      <c r="D1122" s="176"/>
      <c r="E1122" s="176"/>
      <c r="F1122" s="14">
        <v>753775.77</v>
      </c>
      <c r="G1122" s="4"/>
    </row>
    <row r="1123" spans="1:7">
      <c r="A1123" s="17"/>
      <c r="B1123" s="22" t="s">
        <v>196</v>
      </c>
      <c r="C1123" s="175" t="s">
        <v>197</v>
      </c>
      <c r="D1123" s="175"/>
      <c r="E1123" s="175"/>
      <c r="F1123" s="27">
        <f>F1124+F1125+F1126+F1127+F1128+F1129</f>
        <v>37638.32</v>
      </c>
      <c r="G1123" s="4"/>
    </row>
    <row r="1124" spans="1:7">
      <c r="A1124" s="17"/>
      <c r="B1124" s="23" t="s">
        <v>403</v>
      </c>
      <c r="C1124" s="176" t="s">
        <v>404</v>
      </c>
      <c r="D1124" s="176"/>
      <c r="E1124" s="176"/>
      <c r="F1124" s="14">
        <v>0</v>
      </c>
      <c r="G1124" s="4"/>
    </row>
    <row r="1125" spans="1:7">
      <c r="A1125" s="17"/>
      <c r="B1125" s="23" t="s">
        <v>388</v>
      </c>
      <c r="C1125" s="176" t="s">
        <v>391</v>
      </c>
      <c r="D1125" s="176"/>
      <c r="E1125" s="176"/>
      <c r="F1125" s="14">
        <v>25759.22</v>
      </c>
      <c r="G1125" s="4"/>
    </row>
    <row r="1126" spans="1:7">
      <c r="A1126" s="17"/>
      <c r="B1126" s="23" t="s">
        <v>452</v>
      </c>
      <c r="C1126" s="188" t="s">
        <v>405</v>
      </c>
      <c r="D1126" s="188"/>
      <c r="E1126" s="188"/>
      <c r="F1126" s="14">
        <v>5759.32</v>
      </c>
      <c r="G1126" s="4"/>
    </row>
    <row r="1127" spans="1:7">
      <c r="A1127" s="17"/>
      <c r="B1127" s="23" t="s">
        <v>389</v>
      </c>
      <c r="C1127" s="176" t="s">
        <v>392</v>
      </c>
      <c r="D1127" s="176"/>
      <c r="E1127" s="176"/>
      <c r="F1127" s="14">
        <v>5313.15</v>
      </c>
      <c r="G1127" s="4"/>
    </row>
    <row r="1128" spans="1:7">
      <c r="A1128" s="17"/>
      <c r="B1128" s="23" t="s">
        <v>390</v>
      </c>
      <c r="C1128" s="176" t="s">
        <v>393</v>
      </c>
      <c r="D1128" s="176"/>
      <c r="E1128" s="176"/>
      <c r="F1128" s="14">
        <v>748.63</v>
      </c>
      <c r="G1128" s="4"/>
    </row>
    <row r="1129" spans="1:7" s="81" customFormat="1">
      <c r="A1129" s="17"/>
      <c r="B1129" s="23" t="s">
        <v>446</v>
      </c>
      <c r="C1129" s="176" t="s">
        <v>544</v>
      </c>
      <c r="D1129" s="176"/>
      <c r="E1129" s="176"/>
      <c r="F1129" s="14">
        <v>58</v>
      </c>
      <c r="G1129" s="4"/>
    </row>
    <row r="1130" spans="1:7">
      <c r="A1130" s="17"/>
      <c r="B1130" s="22" t="s">
        <v>198</v>
      </c>
      <c r="C1130" s="175" t="s">
        <v>199</v>
      </c>
      <c r="D1130" s="175"/>
      <c r="E1130" s="175"/>
      <c r="F1130" s="27">
        <f>F1131</f>
        <v>35845.07</v>
      </c>
      <c r="G1130" s="4"/>
    </row>
    <row r="1131" spans="1:7">
      <c r="A1131" s="17"/>
      <c r="B1131" s="23" t="s">
        <v>353</v>
      </c>
      <c r="C1131" s="176" t="s">
        <v>366</v>
      </c>
      <c r="D1131" s="176"/>
      <c r="E1131" s="176"/>
      <c r="F1131" s="14">
        <v>35845.07</v>
      </c>
      <c r="G1131" s="4"/>
    </row>
    <row r="1132" spans="1:7">
      <c r="A1132" s="17"/>
      <c r="B1132" s="22" t="s">
        <v>123</v>
      </c>
      <c r="C1132" s="175" t="s">
        <v>124</v>
      </c>
      <c r="D1132" s="175"/>
      <c r="E1132" s="175"/>
      <c r="F1132" s="27">
        <f>F1133+F1134+F1135+F1136+F1137+F1138+F1139</f>
        <v>689487.86999999988</v>
      </c>
      <c r="G1132" s="4"/>
    </row>
    <row r="1133" spans="1:7">
      <c r="A1133" s="17"/>
      <c r="B1133" s="23" t="s">
        <v>403</v>
      </c>
      <c r="C1133" s="176" t="s">
        <v>404</v>
      </c>
      <c r="D1133" s="176"/>
      <c r="E1133" s="176"/>
      <c r="F1133" s="14">
        <v>3467.49</v>
      </c>
      <c r="G1133" s="4"/>
    </row>
    <row r="1134" spans="1:7">
      <c r="A1134" s="17"/>
      <c r="B1134" s="23" t="s">
        <v>388</v>
      </c>
      <c r="C1134" s="176" t="s">
        <v>391</v>
      </c>
      <c r="D1134" s="176"/>
      <c r="E1134" s="176"/>
      <c r="F1134" s="14">
        <v>258292.58</v>
      </c>
      <c r="G1134" s="4"/>
    </row>
    <row r="1135" spans="1:7">
      <c r="A1135" s="17"/>
      <c r="B1135" s="23" t="s">
        <v>452</v>
      </c>
      <c r="C1135" s="188" t="s">
        <v>405</v>
      </c>
      <c r="D1135" s="188"/>
      <c r="E1135" s="188"/>
      <c r="F1135" s="14">
        <v>19190.77</v>
      </c>
      <c r="G1135" s="4"/>
    </row>
    <row r="1136" spans="1:7">
      <c r="A1136" s="17"/>
      <c r="B1136" s="23" t="s">
        <v>389</v>
      </c>
      <c r="C1136" s="176" t="s">
        <v>392</v>
      </c>
      <c r="D1136" s="176"/>
      <c r="E1136" s="176"/>
      <c r="F1136" s="14">
        <v>45127.49</v>
      </c>
      <c r="G1136" s="4"/>
    </row>
    <row r="1137" spans="1:7">
      <c r="A1137" s="17"/>
      <c r="B1137" s="23" t="s">
        <v>390</v>
      </c>
      <c r="C1137" s="176" t="s">
        <v>393</v>
      </c>
      <c r="D1137" s="176"/>
      <c r="E1137" s="176"/>
      <c r="F1137" s="14">
        <v>3698.04</v>
      </c>
      <c r="G1137" s="4"/>
    </row>
    <row r="1138" spans="1:7">
      <c r="A1138" s="17"/>
      <c r="B1138" s="23" t="s">
        <v>496</v>
      </c>
      <c r="C1138" s="176" t="s">
        <v>497</v>
      </c>
      <c r="D1138" s="176"/>
      <c r="E1138" s="176"/>
      <c r="F1138" s="14">
        <v>349318.5</v>
      </c>
      <c r="G1138" s="4"/>
    </row>
    <row r="1139" spans="1:7">
      <c r="A1139" s="17"/>
      <c r="B1139" s="23" t="s">
        <v>446</v>
      </c>
      <c r="C1139" s="176" t="s">
        <v>447</v>
      </c>
      <c r="D1139" s="176"/>
      <c r="E1139" s="176"/>
      <c r="F1139" s="14">
        <v>10393</v>
      </c>
      <c r="G1139" s="4"/>
    </row>
    <row r="1140" spans="1:7">
      <c r="A1140" s="17"/>
      <c r="B1140" s="22" t="s">
        <v>200</v>
      </c>
      <c r="C1140" s="175" t="s">
        <v>77</v>
      </c>
      <c r="D1140" s="175"/>
      <c r="E1140" s="175"/>
      <c r="F1140" s="27">
        <f>F1141+F1142+F1144</f>
        <v>93172.67</v>
      </c>
      <c r="G1140" s="4"/>
    </row>
    <row r="1141" spans="1:7" ht="27.75" customHeight="1">
      <c r="A1141" s="17"/>
      <c r="B1141" s="23" t="s">
        <v>498</v>
      </c>
      <c r="C1141" s="176" t="s">
        <v>499</v>
      </c>
      <c r="D1141" s="176"/>
      <c r="E1141" s="176"/>
      <c r="F1141" s="14">
        <v>546.66999999999996</v>
      </c>
      <c r="G1141" s="4"/>
    </row>
    <row r="1142" spans="1:7" ht="33" customHeight="1">
      <c r="A1142" s="17"/>
      <c r="B1142" s="23" t="s">
        <v>500</v>
      </c>
      <c r="C1142" s="176" t="s">
        <v>501</v>
      </c>
      <c r="D1142" s="176"/>
      <c r="E1142" s="176"/>
      <c r="F1142" s="14">
        <v>3000</v>
      </c>
      <c r="G1142" s="4"/>
    </row>
    <row r="1143" spans="1:7">
      <c r="A1143" s="17"/>
      <c r="B1143" s="17"/>
      <c r="C1143" s="177" t="s">
        <v>710</v>
      </c>
      <c r="D1143" s="177"/>
      <c r="E1143" s="177"/>
      <c r="F1143" s="9"/>
      <c r="G1143" s="4"/>
    </row>
    <row r="1144" spans="1:7">
      <c r="A1144" s="17"/>
      <c r="B1144" s="23" t="s">
        <v>446</v>
      </c>
      <c r="C1144" s="176" t="s">
        <v>447</v>
      </c>
      <c r="D1144" s="176"/>
      <c r="E1144" s="176"/>
      <c r="F1144" s="14">
        <v>89626</v>
      </c>
      <c r="G1144" s="4"/>
    </row>
    <row r="1145" spans="1:7" s="81" customFormat="1">
      <c r="A1145" s="17"/>
      <c r="B1145" s="17"/>
      <c r="C1145" s="80"/>
      <c r="D1145" s="80"/>
      <c r="E1145" s="80"/>
      <c r="F1145" s="9"/>
      <c r="G1145" s="4"/>
    </row>
    <row r="1146" spans="1:7">
      <c r="A1146" s="198" t="s">
        <v>502</v>
      </c>
      <c r="B1146" s="198"/>
      <c r="C1146" s="198"/>
      <c r="D1146" s="198"/>
      <c r="E1146" s="198"/>
      <c r="F1146" s="136">
        <f>F1147+F1149+F1166</f>
        <v>97037.02</v>
      </c>
      <c r="G1146" s="4"/>
    </row>
    <row r="1147" spans="1:7">
      <c r="A1147" s="17"/>
      <c r="B1147" s="22" t="s">
        <v>201</v>
      </c>
      <c r="C1147" s="175" t="s">
        <v>503</v>
      </c>
      <c r="D1147" s="175"/>
      <c r="E1147" s="175"/>
      <c r="F1147" s="27">
        <f>F1148</f>
        <v>2160</v>
      </c>
      <c r="G1147" s="4"/>
    </row>
    <row r="1148" spans="1:7">
      <c r="A1148" s="17"/>
      <c r="B1148" s="23" t="s">
        <v>353</v>
      </c>
      <c r="C1148" s="176" t="s">
        <v>366</v>
      </c>
      <c r="D1148" s="176"/>
      <c r="E1148" s="176"/>
      <c r="F1148" s="14">
        <v>2160</v>
      </c>
      <c r="G1148" s="4"/>
    </row>
    <row r="1149" spans="1:7">
      <c r="A1149" s="17"/>
      <c r="B1149" s="22" t="s">
        <v>203</v>
      </c>
      <c r="C1149" s="175" t="s">
        <v>204</v>
      </c>
      <c r="D1149" s="175"/>
      <c r="E1149" s="175"/>
      <c r="F1149" s="27">
        <f>F1150+F1152+F1153+F1154+F1163+F1165</f>
        <v>93927.02</v>
      </c>
      <c r="G1149" s="4"/>
    </row>
    <row r="1150" spans="1:7" ht="32.25" customHeight="1">
      <c r="A1150" s="17"/>
      <c r="B1150" s="23" t="s">
        <v>270</v>
      </c>
      <c r="C1150" s="176" t="s">
        <v>504</v>
      </c>
      <c r="D1150" s="176"/>
      <c r="E1150" s="176"/>
      <c r="F1150" s="14">
        <v>29600</v>
      </c>
      <c r="G1150" s="4"/>
    </row>
    <row r="1151" spans="1:7">
      <c r="A1151" s="17"/>
      <c r="B1151" s="17"/>
      <c r="C1151" s="177" t="s">
        <v>505</v>
      </c>
      <c r="D1151" s="177"/>
      <c r="E1151" s="177"/>
      <c r="F1151" s="9"/>
      <c r="G1151" s="4"/>
    </row>
    <row r="1152" spans="1:7">
      <c r="A1152" s="17"/>
      <c r="B1152" s="23" t="s">
        <v>408</v>
      </c>
      <c r="C1152" s="176" t="s">
        <v>409</v>
      </c>
      <c r="D1152" s="176"/>
      <c r="E1152" s="176"/>
      <c r="F1152" s="14">
        <v>13301.34</v>
      </c>
      <c r="G1152" s="4"/>
    </row>
    <row r="1153" spans="1:7">
      <c r="A1153" s="17"/>
      <c r="B1153" s="23" t="s">
        <v>363</v>
      </c>
      <c r="C1153" s="176" t="s">
        <v>364</v>
      </c>
      <c r="D1153" s="176"/>
      <c r="E1153" s="176"/>
      <c r="F1153" s="14">
        <v>19954.34</v>
      </c>
      <c r="G1153" s="4"/>
    </row>
    <row r="1154" spans="1:7">
      <c r="A1154" s="17"/>
      <c r="B1154" s="23" t="s">
        <v>353</v>
      </c>
      <c r="C1154" s="176" t="s">
        <v>366</v>
      </c>
      <c r="D1154" s="176"/>
      <c r="E1154" s="176"/>
      <c r="F1154" s="14">
        <f>E1155+E1156+E1157+E1158+E1159+E1160+E1161+E1162+E1163+E1164</f>
        <v>30751.54</v>
      </c>
      <c r="G1154" s="4"/>
    </row>
    <row r="1155" spans="1:7">
      <c r="A1155" s="17"/>
      <c r="B1155" s="17"/>
      <c r="C1155" s="176" t="s">
        <v>506</v>
      </c>
      <c r="D1155" s="176"/>
      <c r="E1155" s="40">
        <v>13746</v>
      </c>
      <c r="F1155" s="9"/>
      <c r="G1155" s="4"/>
    </row>
    <row r="1156" spans="1:7">
      <c r="A1156" s="17"/>
      <c r="B1156" s="17"/>
      <c r="C1156" s="176" t="s">
        <v>507</v>
      </c>
      <c r="D1156" s="176"/>
      <c r="E1156" s="40">
        <v>3132.72</v>
      </c>
      <c r="F1156" s="9"/>
      <c r="G1156" s="4"/>
    </row>
    <row r="1157" spans="1:7">
      <c r="A1157" s="17"/>
      <c r="B1157" s="17"/>
      <c r="C1157" s="176" t="s">
        <v>698</v>
      </c>
      <c r="D1157" s="176"/>
      <c r="E1157" s="40">
        <v>1460</v>
      </c>
      <c r="F1157" s="9"/>
      <c r="G1157" s="4"/>
    </row>
    <row r="1158" spans="1:7">
      <c r="A1158" s="17"/>
      <c r="B1158" s="17"/>
      <c r="C1158" s="176" t="s">
        <v>508</v>
      </c>
      <c r="D1158" s="176"/>
      <c r="E1158" s="40">
        <v>0</v>
      </c>
      <c r="F1158" s="9"/>
      <c r="G1158" s="4"/>
    </row>
    <row r="1159" spans="1:7">
      <c r="A1159" s="17"/>
      <c r="B1159" s="17"/>
      <c r="C1159" s="176" t="s">
        <v>509</v>
      </c>
      <c r="D1159" s="176"/>
      <c r="E1159" s="40">
        <v>968.6</v>
      </c>
      <c r="F1159" s="9"/>
      <c r="G1159" s="4"/>
    </row>
    <row r="1160" spans="1:7">
      <c r="A1160" s="17"/>
      <c r="B1160" s="17"/>
      <c r="C1160" s="176" t="s">
        <v>466</v>
      </c>
      <c r="D1160" s="176"/>
      <c r="E1160" s="40">
        <v>1800</v>
      </c>
      <c r="F1160" s="9"/>
      <c r="G1160" s="4"/>
    </row>
    <row r="1161" spans="1:7">
      <c r="A1161" s="17"/>
      <c r="B1161" s="17"/>
      <c r="C1161" s="176" t="s">
        <v>510</v>
      </c>
      <c r="D1161" s="176"/>
      <c r="E1161" s="40">
        <v>2000</v>
      </c>
      <c r="F1161" s="9"/>
      <c r="G1161" s="4"/>
    </row>
    <row r="1162" spans="1:7">
      <c r="A1162" s="17"/>
      <c r="B1162" s="17"/>
      <c r="C1162" s="176" t="s">
        <v>511</v>
      </c>
      <c r="D1162" s="176"/>
      <c r="E1162" s="40">
        <v>2000</v>
      </c>
      <c r="F1162" s="9"/>
      <c r="G1162" s="4"/>
    </row>
    <row r="1163" spans="1:7">
      <c r="A1163" s="17"/>
      <c r="B1163" s="17"/>
      <c r="C1163" s="176" t="s">
        <v>433</v>
      </c>
      <c r="D1163" s="176"/>
      <c r="E1163" s="40">
        <v>1393.82</v>
      </c>
      <c r="F1163" s="9"/>
      <c r="G1163" s="4"/>
    </row>
    <row r="1164" spans="1:7" s="82" customFormat="1">
      <c r="A1164" s="17"/>
      <c r="B1164" s="17"/>
      <c r="C1164" s="177" t="s">
        <v>656</v>
      </c>
      <c r="D1164" s="177"/>
      <c r="E1164" s="158">
        <v>4250.3999999999996</v>
      </c>
      <c r="F1164" s="9"/>
      <c r="G1164" s="4"/>
    </row>
    <row r="1165" spans="1:7">
      <c r="A1165" s="17"/>
      <c r="B1165" s="23" t="s">
        <v>400</v>
      </c>
      <c r="C1165" s="176" t="s">
        <v>436</v>
      </c>
      <c r="D1165" s="176"/>
      <c r="E1165" s="176"/>
      <c r="F1165" s="14">
        <v>319.8</v>
      </c>
      <c r="G1165" s="4"/>
    </row>
    <row r="1166" spans="1:7">
      <c r="A1166" s="17"/>
      <c r="B1166" s="22" t="s">
        <v>125</v>
      </c>
      <c r="C1166" s="175" t="s">
        <v>77</v>
      </c>
      <c r="D1166" s="175"/>
      <c r="E1166" s="175"/>
      <c r="F1166" s="27">
        <f>F1167+F1169</f>
        <v>950</v>
      </c>
      <c r="G1166" s="4"/>
    </row>
    <row r="1167" spans="1:7">
      <c r="A1167" s="17"/>
      <c r="B1167" s="23" t="s">
        <v>363</v>
      </c>
      <c r="C1167" s="176" t="s">
        <v>364</v>
      </c>
      <c r="D1167" s="176"/>
      <c r="E1167" s="176"/>
      <c r="F1167" s="14">
        <v>200</v>
      </c>
      <c r="G1167" s="4"/>
    </row>
    <row r="1168" spans="1:7">
      <c r="A1168" s="17"/>
      <c r="B1168" s="17"/>
      <c r="C1168" s="177" t="s">
        <v>512</v>
      </c>
      <c r="D1168" s="177"/>
      <c r="E1168" s="177"/>
      <c r="F1168" s="9"/>
      <c r="G1168" s="4"/>
    </row>
    <row r="1169" spans="1:7">
      <c r="A1169" s="17"/>
      <c r="B1169" s="23" t="s">
        <v>353</v>
      </c>
      <c r="C1169" s="176" t="s">
        <v>366</v>
      </c>
      <c r="D1169" s="176"/>
      <c r="E1169" s="176"/>
      <c r="F1169" s="14">
        <v>750</v>
      </c>
      <c r="G1169" s="4"/>
    </row>
    <row r="1170" spans="1:7" s="84" customFormat="1">
      <c r="A1170" s="17"/>
      <c r="B1170" s="47"/>
      <c r="C1170" s="156"/>
      <c r="D1170" s="156"/>
      <c r="E1170" s="156"/>
      <c r="F1170" s="49"/>
      <c r="G1170" s="4"/>
    </row>
    <row r="1171" spans="1:7" s="84" customFormat="1">
      <c r="A1171" s="17"/>
      <c r="B1171" s="47"/>
      <c r="C1171" s="156"/>
      <c r="D1171" s="156"/>
      <c r="E1171" s="156"/>
      <c r="F1171" s="49"/>
      <c r="G1171" s="4"/>
    </row>
    <row r="1172" spans="1:7" s="84" customFormat="1">
      <c r="A1172" s="17"/>
      <c r="B1172" s="47"/>
      <c r="C1172" s="156"/>
      <c r="D1172" s="156"/>
      <c r="E1172" s="156"/>
      <c r="F1172" s="49"/>
      <c r="G1172" s="4"/>
    </row>
    <row r="1173" spans="1:7" s="81" customFormat="1">
      <c r="A1173" s="17"/>
      <c r="B1173" s="17"/>
      <c r="C1173" s="80"/>
      <c r="D1173" s="80"/>
      <c r="E1173" s="80"/>
      <c r="F1173" s="9"/>
      <c r="G1173" s="4"/>
    </row>
    <row r="1174" spans="1:7">
      <c r="A1174" s="198" t="s">
        <v>513</v>
      </c>
      <c r="B1174" s="198"/>
      <c r="C1174" s="198"/>
      <c r="D1174" s="198"/>
      <c r="E1174" s="198"/>
      <c r="F1174" s="136">
        <f>F1175+F1282</f>
        <v>7953059.419999999</v>
      </c>
      <c r="G1174" s="4"/>
    </row>
    <row r="1175" spans="1:7">
      <c r="A1175" s="17"/>
      <c r="B1175" s="17"/>
      <c r="C1175" s="243" t="s">
        <v>517</v>
      </c>
      <c r="D1175" s="243"/>
      <c r="E1175" s="243"/>
      <c r="F1175" s="159">
        <f>F1176+F1218+F1260+F1263+F1267+F1277</f>
        <v>5118418.47</v>
      </c>
      <c r="G1175" s="4"/>
    </row>
    <row r="1176" spans="1:7">
      <c r="A1176" s="17"/>
      <c r="B1176" s="22" t="s">
        <v>128</v>
      </c>
      <c r="C1176" s="175" t="s">
        <v>129</v>
      </c>
      <c r="D1176" s="175"/>
      <c r="E1176" s="175"/>
      <c r="F1176" s="27">
        <f>F1177+F1178+F1179+F1180+F1181+F1182+F1200+F1201+F1212+F1213+F1214+F1215+F1217</f>
        <v>258143</v>
      </c>
      <c r="G1176" s="4"/>
    </row>
    <row r="1177" spans="1:7">
      <c r="A1177" s="17"/>
      <c r="B1177" s="23" t="s">
        <v>403</v>
      </c>
      <c r="C1177" s="176" t="s">
        <v>404</v>
      </c>
      <c r="D1177" s="176"/>
      <c r="E1177" s="176"/>
      <c r="F1177" s="14">
        <v>1205</v>
      </c>
      <c r="G1177" s="4"/>
    </row>
    <row r="1178" spans="1:7">
      <c r="A1178" s="17"/>
      <c r="B1178" s="23" t="s">
        <v>388</v>
      </c>
      <c r="C1178" s="176" t="s">
        <v>391</v>
      </c>
      <c r="D1178" s="176"/>
      <c r="E1178" s="176"/>
      <c r="F1178" s="14">
        <v>122560</v>
      </c>
      <c r="G1178" s="4"/>
    </row>
    <row r="1179" spans="1:7">
      <c r="A1179" s="17"/>
      <c r="B1179" s="23" t="s">
        <v>452</v>
      </c>
      <c r="C1179" s="188" t="s">
        <v>405</v>
      </c>
      <c r="D1179" s="188"/>
      <c r="E1179" s="188"/>
      <c r="F1179" s="14">
        <v>8954</v>
      </c>
      <c r="G1179" s="4"/>
    </row>
    <row r="1180" spans="1:7">
      <c r="A1180" s="17"/>
      <c r="B1180" s="23" t="s">
        <v>389</v>
      </c>
      <c r="C1180" s="176" t="s">
        <v>392</v>
      </c>
      <c r="D1180" s="176"/>
      <c r="E1180" s="176"/>
      <c r="F1180" s="14">
        <v>22164</v>
      </c>
      <c r="G1180" s="4"/>
    </row>
    <row r="1181" spans="1:7">
      <c r="A1181" s="17"/>
      <c r="B1181" s="23" t="s">
        <v>390</v>
      </c>
      <c r="C1181" s="176" t="s">
        <v>393</v>
      </c>
      <c r="D1181" s="176"/>
      <c r="E1181" s="176"/>
      <c r="F1181" s="14">
        <v>3268</v>
      </c>
      <c r="G1181" s="4"/>
    </row>
    <row r="1182" spans="1:7">
      <c r="A1182" s="17"/>
      <c r="B1182" s="23" t="s">
        <v>363</v>
      </c>
      <c r="C1182" s="176" t="s">
        <v>364</v>
      </c>
      <c r="D1182" s="176"/>
      <c r="E1182" s="176"/>
      <c r="F1182" s="14">
        <f>E1183+E1184+E1185+E1186+E1187+E1188+E1189+E1190+E1191+E1192+E1193+E1194+E1195+E1196+E1197+E1198+E1199</f>
        <v>69625</v>
      </c>
      <c r="G1182" s="4"/>
    </row>
    <row r="1183" spans="1:7">
      <c r="A1183" s="17"/>
      <c r="B1183" s="17"/>
      <c r="C1183" s="176" t="s">
        <v>518</v>
      </c>
      <c r="D1183" s="176"/>
      <c r="E1183" s="40">
        <v>13469.98</v>
      </c>
      <c r="F1183" s="9"/>
      <c r="G1183" s="4"/>
    </row>
    <row r="1184" spans="1:7" ht="33" customHeight="1">
      <c r="A1184" s="17"/>
      <c r="B1184" s="17"/>
      <c r="C1184" s="176" t="s">
        <v>519</v>
      </c>
      <c r="D1184" s="176"/>
      <c r="E1184" s="40">
        <v>8633.85</v>
      </c>
      <c r="F1184" s="9"/>
      <c r="G1184" s="4"/>
    </row>
    <row r="1185" spans="1:7" ht="30.75" customHeight="1">
      <c r="A1185" s="17"/>
      <c r="B1185" s="17"/>
      <c r="C1185" s="176" t="s">
        <v>520</v>
      </c>
      <c r="D1185" s="176"/>
      <c r="E1185" s="40">
        <v>7077.68</v>
      </c>
      <c r="F1185" s="9"/>
      <c r="G1185" s="4"/>
    </row>
    <row r="1186" spans="1:7" ht="28.5" customHeight="1">
      <c r="A1186" s="17"/>
      <c r="B1186" s="17"/>
      <c r="C1186" s="176" t="s">
        <v>521</v>
      </c>
      <c r="D1186" s="176"/>
      <c r="E1186" s="40">
        <v>2216.0100000000002</v>
      </c>
      <c r="F1186" s="9"/>
      <c r="G1186" s="4"/>
    </row>
    <row r="1187" spans="1:7">
      <c r="A1187" s="17"/>
      <c r="B1187" s="17"/>
      <c r="C1187" s="176" t="s">
        <v>476</v>
      </c>
      <c r="D1187" s="176"/>
      <c r="E1187" s="40">
        <v>2139.71</v>
      </c>
      <c r="F1187" s="9"/>
      <c r="G1187" s="4"/>
    </row>
    <row r="1188" spans="1:7">
      <c r="A1188" s="17"/>
      <c r="B1188" s="17"/>
      <c r="C1188" s="176" t="s">
        <v>522</v>
      </c>
      <c r="D1188" s="176"/>
      <c r="E1188" s="40">
        <v>2460.79</v>
      </c>
      <c r="F1188" s="9"/>
      <c r="G1188" s="4"/>
    </row>
    <row r="1189" spans="1:7" ht="31.5" customHeight="1">
      <c r="A1189" s="17"/>
      <c r="B1189" s="17"/>
      <c r="C1189" s="176" t="s">
        <v>523</v>
      </c>
      <c r="D1189" s="176"/>
      <c r="E1189" s="40">
        <v>3418.93</v>
      </c>
      <c r="F1189" s="9"/>
      <c r="G1189" s="4"/>
    </row>
    <row r="1190" spans="1:7" ht="30" customHeight="1">
      <c r="A1190" s="17"/>
      <c r="B1190" s="17"/>
      <c r="C1190" s="176" t="s">
        <v>524</v>
      </c>
      <c r="D1190" s="176"/>
      <c r="E1190" s="40">
        <v>250</v>
      </c>
      <c r="F1190" s="9"/>
      <c r="G1190" s="4"/>
    </row>
    <row r="1191" spans="1:7">
      <c r="A1191" s="17"/>
      <c r="B1191" s="17"/>
      <c r="C1191" s="176" t="s">
        <v>525</v>
      </c>
      <c r="D1191" s="176"/>
      <c r="E1191" s="40">
        <v>820</v>
      </c>
      <c r="F1191" s="9"/>
      <c r="G1191" s="4"/>
    </row>
    <row r="1192" spans="1:7">
      <c r="A1192" s="17"/>
      <c r="B1192" s="17"/>
      <c r="C1192" s="176" t="s">
        <v>526</v>
      </c>
      <c r="D1192" s="176"/>
      <c r="E1192" s="40">
        <v>1790</v>
      </c>
      <c r="F1192" s="9"/>
      <c r="G1192" s="4"/>
    </row>
    <row r="1193" spans="1:7">
      <c r="A1193" s="17"/>
      <c r="B1193" s="17"/>
      <c r="C1193" s="176" t="s">
        <v>527</v>
      </c>
      <c r="D1193" s="176"/>
      <c r="E1193" s="40">
        <v>1073.83</v>
      </c>
      <c r="F1193" s="9"/>
      <c r="G1193" s="4"/>
    </row>
    <row r="1194" spans="1:7" ht="30.75" customHeight="1">
      <c r="A1194" s="17"/>
      <c r="B1194" s="17"/>
      <c r="C1194" s="176" t="s">
        <v>528</v>
      </c>
      <c r="D1194" s="176"/>
      <c r="E1194" s="40">
        <v>3168</v>
      </c>
      <c r="F1194" s="9"/>
      <c r="G1194" s="4"/>
    </row>
    <row r="1195" spans="1:7" ht="30.75" customHeight="1">
      <c r="A1195" s="17"/>
      <c r="B1195" s="17"/>
      <c r="C1195" s="176" t="s">
        <v>529</v>
      </c>
      <c r="D1195" s="176"/>
      <c r="E1195" s="40">
        <v>2429.9899999999998</v>
      </c>
      <c r="F1195" s="9"/>
      <c r="G1195" s="4"/>
    </row>
    <row r="1196" spans="1:7" ht="31.5" customHeight="1">
      <c r="A1196" s="17"/>
      <c r="B1196" s="17"/>
      <c r="C1196" s="176" t="s">
        <v>530</v>
      </c>
      <c r="D1196" s="176"/>
      <c r="E1196" s="40">
        <v>2247.39</v>
      </c>
      <c r="F1196" s="9"/>
      <c r="G1196" s="4"/>
    </row>
    <row r="1197" spans="1:7">
      <c r="A1197" s="17"/>
      <c r="B1197" s="17"/>
      <c r="C1197" s="176" t="s">
        <v>531</v>
      </c>
      <c r="D1197" s="176"/>
      <c r="E1197" s="40">
        <v>807</v>
      </c>
      <c r="F1197" s="9"/>
      <c r="G1197" s="4"/>
    </row>
    <row r="1198" spans="1:7" ht="28.5" customHeight="1">
      <c r="A1198" s="17"/>
      <c r="B1198" s="17"/>
      <c r="C1198" s="176" t="s">
        <v>532</v>
      </c>
      <c r="D1198" s="176"/>
      <c r="E1198" s="40">
        <v>3478.84</v>
      </c>
      <c r="F1198" s="9"/>
      <c r="G1198" s="4"/>
    </row>
    <row r="1199" spans="1:7" ht="30" customHeight="1">
      <c r="A1199" s="17"/>
      <c r="B1199" s="17"/>
      <c r="C1199" s="177" t="s">
        <v>533</v>
      </c>
      <c r="D1199" s="177"/>
      <c r="E1199" s="65">
        <v>14143</v>
      </c>
      <c r="F1199" s="9"/>
      <c r="G1199" s="4"/>
    </row>
    <row r="1200" spans="1:7">
      <c r="A1200" s="17"/>
      <c r="B1200" s="23" t="s">
        <v>416</v>
      </c>
      <c r="C1200" s="176" t="s">
        <v>417</v>
      </c>
      <c r="D1200" s="176"/>
      <c r="E1200" s="176"/>
      <c r="F1200" s="14">
        <v>3405</v>
      </c>
      <c r="G1200" s="4"/>
    </row>
    <row r="1201" spans="1:7">
      <c r="A1201" s="17"/>
      <c r="B1201" s="23" t="s">
        <v>353</v>
      </c>
      <c r="C1201" s="176" t="s">
        <v>366</v>
      </c>
      <c r="D1201" s="176"/>
      <c r="E1201" s="176"/>
      <c r="F1201" s="14">
        <f>E1202+E1203+E1204+E1205+E1206+E1207+E1208+E1209+E1210+E1211</f>
        <v>18030</v>
      </c>
      <c r="G1201" s="4"/>
    </row>
    <row r="1202" spans="1:7">
      <c r="A1202" s="17"/>
      <c r="B1202" s="17"/>
      <c r="C1202" s="176" t="s">
        <v>534</v>
      </c>
      <c r="D1202" s="176"/>
      <c r="E1202" s="40">
        <v>4000</v>
      </c>
      <c r="F1202" s="9"/>
      <c r="G1202" s="4"/>
    </row>
    <row r="1203" spans="1:7">
      <c r="A1203" s="17"/>
      <c r="B1203" s="17"/>
      <c r="C1203" s="176" t="s">
        <v>535</v>
      </c>
      <c r="D1203" s="176"/>
      <c r="E1203" s="40">
        <v>1487.2</v>
      </c>
      <c r="F1203" s="9"/>
      <c r="G1203" s="4"/>
    </row>
    <row r="1204" spans="1:7">
      <c r="A1204" s="17"/>
      <c r="B1204" s="17"/>
      <c r="C1204" s="176" t="s">
        <v>425</v>
      </c>
      <c r="D1204" s="176"/>
      <c r="E1204" s="40">
        <v>568.32000000000005</v>
      </c>
      <c r="F1204" s="9"/>
      <c r="G1204" s="4"/>
    </row>
    <row r="1205" spans="1:7" ht="29.25" customHeight="1">
      <c r="A1205" s="17"/>
      <c r="B1205" s="17"/>
      <c r="C1205" s="176" t="s">
        <v>536</v>
      </c>
      <c r="D1205" s="176"/>
      <c r="E1205" s="40">
        <v>3260.8</v>
      </c>
      <c r="F1205" s="9"/>
      <c r="G1205" s="4"/>
    </row>
    <row r="1206" spans="1:7" ht="30.75" customHeight="1">
      <c r="A1206" s="17"/>
      <c r="B1206" s="17"/>
      <c r="C1206" s="176" t="s">
        <v>537</v>
      </c>
      <c r="D1206" s="176"/>
      <c r="E1206" s="40">
        <v>1217.83</v>
      </c>
      <c r="F1206" s="9"/>
      <c r="G1206" s="4"/>
    </row>
    <row r="1207" spans="1:7">
      <c r="A1207" s="17"/>
      <c r="B1207" s="17"/>
      <c r="C1207" s="176" t="s">
        <v>538</v>
      </c>
      <c r="D1207" s="176"/>
      <c r="E1207" s="40">
        <v>685.28</v>
      </c>
      <c r="F1207" s="9"/>
      <c r="G1207" s="4"/>
    </row>
    <row r="1208" spans="1:7" ht="28.5" customHeight="1">
      <c r="A1208" s="17"/>
      <c r="B1208" s="17"/>
      <c r="C1208" s="176" t="s">
        <v>539</v>
      </c>
      <c r="D1208" s="176"/>
      <c r="E1208" s="40">
        <v>1634</v>
      </c>
      <c r="F1208" s="9"/>
      <c r="G1208" s="4"/>
    </row>
    <row r="1209" spans="1:7">
      <c r="A1209" s="17"/>
      <c r="B1209" s="17"/>
      <c r="C1209" s="176" t="s">
        <v>540</v>
      </c>
      <c r="D1209" s="176"/>
      <c r="E1209" s="40">
        <v>880.83</v>
      </c>
      <c r="F1209" s="9"/>
      <c r="G1209" s="4"/>
    </row>
    <row r="1210" spans="1:7" ht="29.25" customHeight="1">
      <c r="A1210" s="17"/>
      <c r="B1210" s="17"/>
      <c r="C1210" s="176" t="s">
        <v>541</v>
      </c>
      <c r="D1210" s="176"/>
      <c r="E1210" s="40">
        <v>998</v>
      </c>
      <c r="F1210" s="9"/>
      <c r="G1210" s="4"/>
    </row>
    <row r="1211" spans="1:7" ht="45.75" customHeight="1">
      <c r="A1211" s="17"/>
      <c r="B1211" s="17"/>
      <c r="C1211" s="177" t="s">
        <v>542</v>
      </c>
      <c r="D1211" s="177"/>
      <c r="E1211" s="65">
        <v>3297.74</v>
      </c>
      <c r="F1211" s="9"/>
      <c r="G1211" s="4"/>
    </row>
    <row r="1212" spans="1:7">
      <c r="A1212" s="17"/>
      <c r="B1212" s="23" t="s">
        <v>434</v>
      </c>
      <c r="C1212" s="176" t="s">
        <v>435</v>
      </c>
      <c r="D1212" s="176"/>
      <c r="E1212" s="176"/>
      <c r="F1212" s="14">
        <v>654</v>
      </c>
      <c r="G1212" s="4"/>
    </row>
    <row r="1213" spans="1:7">
      <c r="A1213" s="17"/>
      <c r="B1213" s="23" t="s">
        <v>437</v>
      </c>
      <c r="C1213" s="176" t="s">
        <v>438</v>
      </c>
      <c r="D1213" s="176"/>
      <c r="E1213" s="176"/>
      <c r="F1213" s="14">
        <v>487</v>
      </c>
      <c r="G1213" s="4"/>
    </row>
    <row r="1214" spans="1:7">
      <c r="A1214" s="17"/>
      <c r="B1214" s="23" t="s">
        <v>439</v>
      </c>
      <c r="C1214" s="176" t="s">
        <v>440</v>
      </c>
      <c r="D1214" s="176"/>
      <c r="E1214" s="176"/>
      <c r="F1214" s="14">
        <v>1500</v>
      </c>
      <c r="G1214" s="4"/>
    </row>
    <row r="1215" spans="1:7">
      <c r="A1215" s="17"/>
      <c r="B1215" s="23" t="s">
        <v>443</v>
      </c>
      <c r="C1215" s="176" t="s">
        <v>444</v>
      </c>
      <c r="D1215" s="176"/>
      <c r="E1215" s="176"/>
      <c r="F1215" s="14">
        <v>737</v>
      </c>
      <c r="G1215" s="4"/>
    </row>
    <row r="1216" spans="1:7">
      <c r="A1216" s="17"/>
      <c r="B1216" s="17"/>
      <c r="C1216" s="177" t="s">
        <v>543</v>
      </c>
      <c r="D1216" s="177"/>
      <c r="E1216" s="76"/>
      <c r="F1216" s="9"/>
      <c r="G1216" s="4"/>
    </row>
    <row r="1217" spans="1:7">
      <c r="A1217" s="17"/>
      <c r="B1217" s="23" t="s">
        <v>446</v>
      </c>
      <c r="C1217" s="176" t="s">
        <v>544</v>
      </c>
      <c r="D1217" s="176"/>
      <c r="E1217" s="176"/>
      <c r="F1217" s="14">
        <v>5554</v>
      </c>
      <c r="G1217" s="4"/>
    </row>
    <row r="1218" spans="1:7" ht="46.5" customHeight="1">
      <c r="A1218" s="79"/>
      <c r="B1218" s="148" t="s">
        <v>131</v>
      </c>
      <c r="C1218" s="175" t="s">
        <v>515</v>
      </c>
      <c r="D1218" s="175"/>
      <c r="E1218" s="175"/>
      <c r="F1218" s="27">
        <f>F1219+F1220+F1241+F1243+F1244+F1245+F1246+F1248+F1249+F1254+F1255+F1256+F1257+F1258+F1259</f>
        <v>4613042.7</v>
      </c>
      <c r="G1218" s="4"/>
    </row>
    <row r="1219" spans="1:7">
      <c r="A1219" s="17"/>
      <c r="B1219" s="23" t="s">
        <v>403</v>
      </c>
      <c r="C1219" s="176" t="s">
        <v>404</v>
      </c>
      <c r="D1219" s="176"/>
      <c r="E1219" s="176"/>
      <c r="F1219" s="14">
        <v>1000</v>
      </c>
      <c r="G1219" s="4"/>
    </row>
    <row r="1220" spans="1:7" s="81" customFormat="1">
      <c r="A1220" s="17"/>
      <c r="B1220" s="23" t="s">
        <v>562</v>
      </c>
      <c r="C1220" s="176" t="s">
        <v>563</v>
      </c>
      <c r="D1220" s="176"/>
      <c r="E1220" s="176"/>
      <c r="F1220" s="14">
        <f>E1221+E1226+E1237+E1238+E1239</f>
        <v>4466264.7700000005</v>
      </c>
      <c r="G1220" s="4"/>
    </row>
    <row r="1221" spans="1:7">
      <c r="A1221" s="17"/>
      <c r="B1221" s="17"/>
      <c r="C1221" s="176" t="s">
        <v>545</v>
      </c>
      <c r="D1221" s="176"/>
      <c r="E1221" s="160">
        <f>E1222+E1223+E1224+E1225</f>
        <v>1399003.6400000001</v>
      </c>
      <c r="F1221" s="9"/>
      <c r="G1221" s="4"/>
    </row>
    <row r="1222" spans="1:7">
      <c r="A1222" s="17"/>
      <c r="B1222" s="17"/>
      <c r="C1222" s="176" t="s">
        <v>547</v>
      </c>
      <c r="D1222" s="176"/>
      <c r="E1222" s="40">
        <v>595323</v>
      </c>
      <c r="F1222" s="9"/>
      <c r="G1222" s="4"/>
    </row>
    <row r="1223" spans="1:7">
      <c r="A1223" s="17"/>
      <c r="B1223" s="17"/>
      <c r="C1223" s="176" t="s">
        <v>548</v>
      </c>
      <c r="D1223" s="176"/>
      <c r="E1223" s="40">
        <v>436560</v>
      </c>
      <c r="F1223" s="9"/>
      <c r="G1223" s="4"/>
    </row>
    <row r="1224" spans="1:7">
      <c r="A1224" s="17"/>
      <c r="B1224" s="17"/>
      <c r="C1224" s="176" t="s">
        <v>549</v>
      </c>
      <c r="D1224" s="176"/>
      <c r="E1224" s="40">
        <v>79040</v>
      </c>
      <c r="F1224" s="9"/>
      <c r="G1224" s="4"/>
    </row>
    <row r="1225" spans="1:7">
      <c r="A1225" s="17"/>
      <c r="B1225" s="17"/>
      <c r="C1225" s="176" t="s">
        <v>550</v>
      </c>
      <c r="D1225" s="176"/>
      <c r="E1225" s="40">
        <v>288080.64000000001</v>
      </c>
      <c r="F1225" s="9"/>
      <c r="G1225" s="4"/>
    </row>
    <row r="1226" spans="1:7" ht="31.5" customHeight="1">
      <c r="A1226" s="17"/>
      <c r="B1226" s="17"/>
      <c r="C1226" s="175" t="s">
        <v>546</v>
      </c>
      <c r="D1226" s="175"/>
      <c r="E1226" s="160">
        <f>E1227+E1229+E1230+E1231+E1232+E1233+E1234+E1235+E1236</f>
        <v>2133412.7000000002</v>
      </c>
      <c r="F1226" s="9"/>
      <c r="G1226" s="4"/>
    </row>
    <row r="1227" spans="1:7" ht="15.75" customHeight="1">
      <c r="A1227" s="17"/>
      <c r="B1227" s="17"/>
      <c r="C1227" s="176" t="s">
        <v>551</v>
      </c>
      <c r="D1227" s="176"/>
      <c r="E1227" s="40">
        <v>1421218.7</v>
      </c>
      <c r="F1227" s="9"/>
      <c r="G1227" s="4"/>
    </row>
    <row r="1228" spans="1:7">
      <c r="A1228" s="17"/>
      <c r="B1228" s="17"/>
      <c r="C1228" s="176" t="s">
        <v>552</v>
      </c>
      <c r="D1228" s="176"/>
      <c r="E1228" s="40"/>
      <c r="F1228" s="9"/>
      <c r="G1228" s="4"/>
    </row>
    <row r="1229" spans="1:7">
      <c r="A1229" s="17"/>
      <c r="B1229" s="17"/>
      <c r="C1229" s="176" t="s">
        <v>553</v>
      </c>
      <c r="D1229" s="176"/>
      <c r="E1229" s="40">
        <v>50000</v>
      </c>
      <c r="F1229" s="9"/>
      <c r="G1229" s="4"/>
    </row>
    <row r="1230" spans="1:7" ht="44.25" customHeight="1">
      <c r="A1230" s="17"/>
      <c r="B1230" s="17"/>
      <c r="C1230" s="176" t="s">
        <v>554</v>
      </c>
      <c r="D1230" s="176"/>
      <c r="E1230" s="40">
        <v>70134</v>
      </c>
      <c r="F1230" s="9"/>
      <c r="G1230" s="4"/>
    </row>
    <row r="1231" spans="1:7" ht="31.5" customHeight="1">
      <c r="A1231" s="17"/>
      <c r="B1231" s="17"/>
      <c r="C1231" s="176" t="s">
        <v>555</v>
      </c>
      <c r="D1231" s="176"/>
      <c r="E1231" s="40">
        <v>86190</v>
      </c>
      <c r="F1231" s="9"/>
      <c r="G1231" s="4"/>
    </row>
    <row r="1232" spans="1:7" ht="30" customHeight="1">
      <c r="A1232" s="17"/>
      <c r="B1232" s="17"/>
      <c r="C1232" s="176" t="s">
        <v>556</v>
      </c>
      <c r="D1232" s="176"/>
      <c r="E1232" s="40">
        <v>80120</v>
      </c>
      <c r="F1232" s="9"/>
      <c r="G1232" s="4"/>
    </row>
    <row r="1233" spans="1:7" ht="28.5" customHeight="1">
      <c r="A1233" s="17"/>
      <c r="B1233" s="17"/>
      <c r="C1233" s="176" t="s">
        <v>557</v>
      </c>
      <c r="D1233" s="176"/>
      <c r="E1233" s="40">
        <v>89800</v>
      </c>
      <c r="F1233" s="9"/>
      <c r="G1233" s="4"/>
    </row>
    <row r="1234" spans="1:7" ht="43.5" customHeight="1">
      <c r="A1234" s="17"/>
      <c r="B1234" s="17"/>
      <c r="C1234" s="176" t="s">
        <v>700</v>
      </c>
      <c r="D1234" s="176"/>
      <c r="E1234" s="40">
        <v>12420</v>
      </c>
      <c r="F1234" s="9"/>
      <c r="G1234" s="4"/>
    </row>
    <row r="1235" spans="1:7" ht="45" customHeight="1">
      <c r="A1235" s="17"/>
      <c r="B1235" s="17"/>
      <c r="C1235" s="176" t="s">
        <v>699</v>
      </c>
      <c r="D1235" s="176"/>
      <c r="E1235" s="40">
        <v>86250</v>
      </c>
      <c r="F1235" s="9"/>
      <c r="G1235" s="4"/>
    </row>
    <row r="1236" spans="1:7" ht="29.25" customHeight="1">
      <c r="A1236" s="17"/>
      <c r="B1236" s="17"/>
      <c r="C1236" s="176" t="s">
        <v>558</v>
      </c>
      <c r="D1236" s="176"/>
      <c r="E1236" s="40">
        <v>237280</v>
      </c>
      <c r="F1236" s="9"/>
      <c r="G1236" s="4"/>
    </row>
    <row r="1237" spans="1:7" ht="27.75" customHeight="1">
      <c r="A1237" s="17"/>
      <c r="B1237" s="17"/>
      <c r="C1237" s="175" t="s">
        <v>559</v>
      </c>
      <c r="D1237" s="175"/>
      <c r="E1237" s="160">
        <v>81000</v>
      </c>
      <c r="F1237" s="9"/>
      <c r="G1237" s="4"/>
    </row>
    <row r="1238" spans="1:7" ht="32.25" customHeight="1">
      <c r="A1238" s="17"/>
      <c r="B1238" s="17"/>
      <c r="C1238" s="175" t="s">
        <v>560</v>
      </c>
      <c r="D1238" s="175"/>
      <c r="E1238" s="160">
        <v>207751.34</v>
      </c>
      <c r="F1238" s="9"/>
      <c r="G1238" s="4"/>
    </row>
    <row r="1239" spans="1:7" ht="30" customHeight="1">
      <c r="A1239" s="17"/>
      <c r="B1239" s="17"/>
      <c r="C1239" s="175" t="s">
        <v>561</v>
      </c>
      <c r="D1239" s="175"/>
      <c r="E1239" s="160">
        <v>645097.09</v>
      </c>
      <c r="F1239" s="9"/>
      <c r="G1239" s="4"/>
    </row>
    <row r="1240" spans="1:7" s="84" customFormat="1" ht="17.25" customHeight="1">
      <c r="A1240" s="17"/>
      <c r="B1240" s="17"/>
      <c r="C1240" s="161"/>
      <c r="D1240" s="161"/>
      <c r="E1240" s="162"/>
      <c r="F1240" s="9"/>
      <c r="G1240" s="4"/>
    </row>
    <row r="1241" spans="1:7" ht="13.5" customHeight="1">
      <c r="A1241" s="17"/>
      <c r="B1241" s="155" t="s">
        <v>388</v>
      </c>
      <c r="C1241" s="176" t="s">
        <v>391</v>
      </c>
      <c r="D1241" s="176"/>
      <c r="E1241" s="176"/>
      <c r="F1241" s="14">
        <v>88250</v>
      </c>
      <c r="G1241" s="4"/>
    </row>
    <row r="1242" spans="1:7" ht="29.25" customHeight="1">
      <c r="A1242" s="17"/>
      <c r="B1242" s="17"/>
      <c r="C1242" s="177" t="s">
        <v>701</v>
      </c>
      <c r="D1242" s="177"/>
      <c r="E1242" s="177"/>
      <c r="F1242" s="9"/>
      <c r="G1242" s="4"/>
    </row>
    <row r="1243" spans="1:7">
      <c r="A1243" s="17"/>
      <c r="B1243" s="23" t="s">
        <v>452</v>
      </c>
      <c r="C1243" s="188" t="s">
        <v>405</v>
      </c>
      <c r="D1243" s="188"/>
      <c r="E1243" s="188"/>
      <c r="F1243" s="14">
        <v>7002</v>
      </c>
      <c r="G1243" s="4"/>
    </row>
    <row r="1244" spans="1:7">
      <c r="A1244" s="17"/>
      <c r="B1244" s="23" t="s">
        <v>389</v>
      </c>
      <c r="C1244" s="176" t="s">
        <v>392</v>
      </c>
      <c r="D1244" s="176"/>
      <c r="E1244" s="176"/>
      <c r="F1244" s="14">
        <v>15840</v>
      </c>
      <c r="G1244" s="4"/>
    </row>
    <row r="1245" spans="1:7">
      <c r="A1245" s="17"/>
      <c r="B1245" s="23" t="s">
        <v>390</v>
      </c>
      <c r="C1245" s="176" t="s">
        <v>393</v>
      </c>
      <c r="D1245" s="176"/>
      <c r="E1245" s="176"/>
      <c r="F1245" s="14">
        <v>1995</v>
      </c>
      <c r="G1245" s="4"/>
    </row>
    <row r="1246" spans="1:7">
      <c r="A1246" s="17"/>
      <c r="B1246" s="23" t="s">
        <v>363</v>
      </c>
      <c r="C1246" s="176" t="s">
        <v>364</v>
      </c>
      <c r="D1246" s="176"/>
      <c r="E1246" s="176"/>
      <c r="F1246" s="14">
        <v>3780</v>
      </c>
      <c r="G1246" s="4"/>
    </row>
    <row r="1247" spans="1:7" ht="44.25" customHeight="1">
      <c r="A1247" s="17"/>
      <c r="B1247" s="17"/>
      <c r="C1247" s="177" t="s">
        <v>564</v>
      </c>
      <c r="D1247" s="177"/>
      <c r="E1247" s="177"/>
      <c r="F1247" s="9"/>
      <c r="G1247" s="4"/>
    </row>
    <row r="1248" spans="1:7">
      <c r="A1248" s="17"/>
      <c r="B1248" s="23" t="s">
        <v>416</v>
      </c>
      <c r="C1248" s="176" t="s">
        <v>417</v>
      </c>
      <c r="D1248" s="176"/>
      <c r="E1248" s="176"/>
      <c r="F1248" s="14">
        <v>2500</v>
      </c>
      <c r="G1248" s="4"/>
    </row>
    <row r="1249" spans="1:7">
      <c r="A1249" s="17"/>
      <c r="B1249" s="23" t="s">
        <v>353</v>
      </c>
      <c r="C1249" s="176" t="s">
        <v>366</v>
      </c>
      <c r="D1249" s="176"/>
      <c r="E1249" s="176"/>
      <c r="F1249" s="14">
        <f>E1250+E1251+E1252+E1253</f>
        <v>11857.929999999998</v>
      </c>
      <c r="G1249" s="4"/>
    </row>
    <row r="1250" spans="1:7" ht="30" customHeight="1">
      <c r="A1250" s="17"/>
      <c r="B1250" s="17"/>
      <c r="C1250" s="176" t="s">
        <v>567</v>
      </c>
      <c r="D1250" s="176"/>
      <c r="E1250" s="40">
        <v>3783.7</v>
      </c>
      <c r="F1250" s="9"/>
      <c r="G1250" s="4"/>
    </row>
    <row r="1251" spans="1:7">
      <c r="A1251" s="17"/>
      <c r="B1251" s="17"/>
      <c r="C1251" s="176" t="s">
        <v>422</v>
      </c>
      <c r="D1251" s="176"/>
      <c r="E1251" s="40">
        <v>3150</v>
      </c>
      <c r="F1251" s="9"/>
      <c r="G1251" s="4"/>
    </row>
    <row r="1252" spans="1:7">
      <c r="A1252" s="17"/>
      <c r="B1252" s="17"/>
      <c r="C1252" s="176" t="s">
        <v>565</v>
      </c>
      <c r="D1252" s="176"/>
      <c r="E1252" s="40">
        <v>3549.93</v>
      </c>
      <c r="F1252" s="9"/>
      <c r="G1252" s="4"/>
    </row>
    <row r="1253" spans="1:7" ht="29.25" customHeight="1">
      <c r="A1253" s="17"/>
      <c r="B1253" s="17"/>
      <c r="C1253" s="177" t="s">
        <v>566</v>
      </c>
      <c r="D1253" s="177"/>
      <c r="E1253" s="65">
        <v>1374.3</v>
      </c>
      <c r="F1253" s="9"/>
      <c r="G1253" s="4"/>
    </row>
    <row r="1254" spans="1:7">
      <c r="A1254" s="17"/>
      <c r="B1254" s="23" t="s">
        <v>434</v>
      </c>
      <c r="C1254" s="176" t="s">
        <v>435</v>
      </c>
      <c r="D1254" s="176"/>
      <c r="E1254" s="176"/>
      <c r="F1254" s="14">
        <v>300</v>
      </c>
      <c r="G1254" s="4"/>
    </row>
    <row r="1255" spans="1:7">
      <c r="A1255" s="17"/>
      <c r="B1255" s="23" t="s">
        <v>437</v>
      </c>
      <c r="C1255" s="176" t="s">
        <v>438</v>
      </c>
      <c r="D1255" s="176"/>
      <c r="E1255" s="176"/>
      <c r="F1255" s="14">
        <v>500</v>
      </c>
      <c r="G1255" s="4"/>
    </row>
    <row r="1256" spans="1:7">
      <c r="A1256" s="17"/>
      <c r="B1256" s="23" t="s">
        <v>439</v>
      </c>
      <c r="C1256" s="176" t="s">
        <v>440</v>
      </c>
      <c r="D1256" s="176"/>
      <c r="E1256" s="176"/>
      <c r="F1256" s="14">
        <v>72</v>
      </c>
      <c r="G1256" s="4"/>
    </row>
    <row r="1257" spans="1:7">
      <c r="A1257" s="17"/>
      <c r="B1257" s="23" t="s">
        <v>446</v>
      </c>
      <c r="C1257" s="176" t="s">
        <v>544</v>
      </c>
      <c r="D1257" s="176"/>
      <c r="E1257" s="176"/>
      <c r="F1257" s="14">
        <v>2560</v>
      </c>
      <c r="G1257" s="4"/>
    </row>
    <row r="1258" spans="1:7">
      <c r="A1258" s="17"/>
      <c r="B1258" s="23" t="s">
        <v>568</v>
      </c>
      <c r="C1258" s="176" t="s">
        <v>258</v>
      </c>
      <c r="D1258" s="176"/>
      <c r="E1258" s="176"/>
      <c r="F1258" s="14">
        <v>10793</v>
      </c>
      <c r="G1258" s="4"/>
    </row>
    <row r="1259" spans="1:7">
      <c r="A1259" s="17"/>
      <c r="B1259" s="23" t="s">
        <v>448</v>
      </c>
      <c r="C1259" s="176" t="s">
        <v>449</v>
      </c>
      <c r="D1259" s="176"/>
      <c r="E1259" s="176"/>
      <c r="F1259" s="14">
        <v>328</v>
      </c>
      <c r="G1259" s="4"/>
    </row>
    <row r="1260" spans="1:7" ht="45.75" customHeight="1">
      <c r="A1260" s="17"/>
      <c r="B1260" s="22" t="s">
        <v>132</v>
      </c>
      <c r="C1260" s="175" t="s">
        <v>134</v>
      </c>
      <c r="D1260" s="175"/>
      <c r="E1260" s="175"/>
      <c r="F1260" s="27">
        <f>F1261</f>
        <v>26281.8</v>
      </c>
      <c r="G1260" s="4"/>
    </row>
    <row r="1261" spans="1:7">
      <c r="A1261" s="17"/>
      <c r="B1261" s="23" t="s">
        <v>569</v>
      </c>
      <c r="C1261" s="176" t="s">
        <v>570</v>
      </c>
      <c r="D1261" s="176"/>
      <c r="E1261" s="176"/>
      <c r="F1261" s="14">
        <v>26281.8</v>
      </c>
      <c r="G1261" s="4"/>
    </row>
    <row r="1262" spans="1:7" ht="31.5" customHeight="1">
      <c r="A1262" s="17"/>
      <c r="B1262" s="17"/>
      <c r="C1262" s="177" t="s">
        <v>571</v>
      </c>
      <c r="D1262" s="177"/>
      <c r="E1262" s="177"/>
      <c r="F1262" s="9"/>
      <c r="G1262" s="4"/>
    </row>
    <row r="1263" spans="1:7">
      <c r="A1263" s="17"/>
      <c r="B1263" s="22" t="s">
        <v>137</v>
      </c>
      <c r="C1263" s="175" t="s">
        <v>138</v>
      </c>
      <c r="D1263" s="175"/>
      <c r="E1263" s="175"/>
      <c r="F1263" s="27">
        <f>F1264+F1266</f>
        <v>579.88</v>
      </c>
      <c r="G1263" s="4"/>
    </row>
    <row r="1264" spans="1:7">
      <c r="A1264" s="17"/>
      <c r="B1264" s="23" t="s">
        <v>562</v>
      </c>
      <c r="C1264" s="176" t="s">
        <v>563</v>
      </c>
      <c r="D1264" s="176"/>
      <c r="E1264" s="176"/>
      <c r="F1264" s="14">
        <v>566.6</v>
      </c>
      <c r="G1264" s="4"/>
    </row>
    <row r="1265" spans="1:7">
      <c r="A1265" s="17"/>
      <c r="B1265" s="17"/>
      <c r="C1265" s="177" t="s">
        <v>572</v>
      </c>
      <c r="D1265" s="177"/>
      <c r="E1265" s="177"/>
      <c r="F1265" s="9"/>
      <c r="G1265" s="4"/>
    </row>
    <row r="1266" spans="1:7">
      <c r="A1266" s="17"/>
      <c r="B1266" s="23" t="s">
        <v>363</v>
      </c>
      <c r="C1266" s="176" t="s">
        <v>364</v>
      </c>
      <c r="D1266" s="176"/>
      <c r="E1266" s="176"/>
      <c r="F1266" s="14">
        <v>13.28</v>
      </c>
      <c r="G1266" s="4"/>
    </row>
    <row r="1267" spans="1:7" ht="30" customHeight="1">
      <c r="A1267" s="17"/>
      <c r="B1267" s="148" t="s">
        <v>143</v>
      </c>
      <c r="C1267" s="175" t="s">
        <v>144</v>
      </c>
      <c r="D1267" s="175"/>
      <c r="E1267" s="175"/>
      <c r="F1267" s="149">
        <f>F1268+F1269+F1270+F1271+F1272+F1273+F1274+F1275+F1276</f>
        <v>98910</v>
      </c>
      <c r="G1267" s="4"/>
    </row>
    <row r="1268" spans="1:7">
      <c r="A1268" s="17"/>
      <c r="B1268" s="23" t="s">
        <v>403</v>
      </c>
      <c r="C1268" s="176" t="s">
        <v>404</v>
      </c>
      <c r="D1268" s="176"/>
      <c r="E1268" s="176"/>
      <c r="F1268" s="14">
        <v>640</v>
      </c>
      <c r="G1268" s="4"/>
    </row>
    <row r="1269" spans="1:7">
      <c r="A1269" s="17"/>
      <c r="B1269" s="23" t="s">
        <v>388</v>
      </c>
      <c r="C1269" s="176" t="s">
        <v>573</v>
      </c>
      <c r="D1269" s="176"/>
      <c r="E1269" s="176"/>
      <c r="F1269" s="14">
        <v>71256</v>
      </c>
      <c r="G1269" s="4"/>
    </row>
    <row r="1270" spans="1:7" s="81" customFormat="1">
      <c r="A1270" s="17"/>
      <c r="B1270" s="23" t="s">
        <v>452</v>
      </c>
      <c r="C1270" s="188" t="s">
        <v>405</v>
      </c>
      <c r="D1270" s="188"/>
      <c r="E1270" s="188"/>
      <c r="F1270" s="14">
        <v>4830</v>
      </c>
      <c r="G1270" s="4"/>
    </row>
    <row r="1271" spans="1:7">
      <c r="A1271" s="17"/>
      <c r="B1271" s="23" t="s">
        <v>389</v>
      </c>
      <c r="C1271" s="176" t="s">
        <v>392</v>
      </c>
      <c r="D1271" s="176"/>
      <c r="E1271" s="176"/>
      <c r="F1271" s="14">
        <v>13230</v>
      </c>
      <c r="G1271" s="4"/>
    </row>
    <row r="1272" spans="1:7">
      <c r="A1272" s="17"/>
      <c r="B1272" s="23" t="s">
        <v>390</v>
      </c>
      <c r="C1272" s="176" t="s">
        <v>393</v>
      </c>
      <c r="D1272" s="176"/>
      <c r="E1272" s="176"/>
      <c r="F1272" s="14">
        <v>1843</v>
      </c>
      <c r="G1272" s="4"/>
    </row>
    <row r="1273" spans="1:7">
      <c r="A1273" s="17"/>
      <c r="B1273" s="23" t="s">
        <v>363</v>
      </c>
      <c r="C1273" s="176" t="s">
        <v>364</v>
      </c>
      <c r="D1273" s="176"/>
      <c r="E1273" s="176"/>
      <c r="F1273" s="14">
        <v>1671</v>
      </c>
      <c r="G1273" s="4"/>
    </row>
    <row r="1274" spans="1:7">
      <c r="A1274" s="17"/>
      <c r="B1274" s="23" t="s">
        <v>353</v>
      </c>
      <c r="C1274" s="176" t="s">
        <v>366</v>
      </c>
      <c r="D1274" s="176"/>
      <c r="E1274" s="176"/>
      <c r="F1274" s="14">
        <v>1200</v>
      </c>
      <c r="G1274" s="4"/>
    </row>
    <row r="1275" spans="1:7">
      <c r="A1275" s="17"/>
      <c r="B1275" s="23" t="s">
        <v>439</v>
      </c>
      <c r="C1275" s="176" t="s">
        <v>440</v>
      </c>
      <c r="D1275" s="176"/>
      <c r="E1275" s="176"/>
      <c r="F1275" s="14">
        <v>1680</v>
      </c>
      <c r="G1275" s="4"/>
    </row>
    <row r="1276" spans="1:7">
      <c r="A1276" s="17"/>
      <c r="B1276" s="23" t="s">
        <v>446</v>
      </c>
      <c r="C1276" s="176" t="s">
        <v>544</v>
      </c>
      <c r="D1276" s="176"/>
      <c r="E1276" s="176"/>
      <c r="F1276" s="14">
        <v>2560</v>
      </c>
      <c r="G1276" s="4"/>
    </row>
    <row r="1277" spans="1:7">
      <c r="A1277" s="17"/>
      <c r="B1277" s="22" t="s">
        <v>145</v>
      </c>
      <c r="C1277" s="175" t="s">
        <v>77</v>
      </c>
      <c r="D1277" s="175"/>
      <c r="E1277" s="175"/>
      <c r="F1277" s="27">
        <f>F1278+F1279+F1280</f>
        <v>121461.09</v>
      </c>
      <c r="G1277" s="4"/>
    </row>
    <row r="1278" spans="1:7">
      <c r="A1278" s="17"/>
      <c r="B1278" s="23" t="s">
        <v>562</v>
      </c>
      <c r="C1278" s="176" t="s">
        <v>563</v>
      </c>
      <c r="D1278" s="176"/>
      <c r="E1278" s="176"/>
      <c r="F1278" s="14">
        <v>118200</v>
      </c>
      <c r="G1278" s="4"/>
    </row>
    <row r="1279" spans="1:7">
      <c r="A1279" s="17"/>
      <c r="B1279" s="23" t="s">
        <v>363</v>
      </c>
      <c r="C1279" s="176" t="s">
        <v>364</v>
      </c>
      <c r="D1279" s="176"/>
      <c r="E1279" s="176"/>
      <c r="F1279" s="14">
        <v>1354.25</v>
      </c>
      <c r="G1279" s="4"/>
    </row>
    <row r="1280" spans="1:7">
      <c r="A1280" s="17"/>
      <c r="B1280" s="23" t="s">
        <v>353</v>
      </c>
      <c r="C1280" s="176" t="s">
        <v>366</v>
      </c>
      <c r="D1280" s="176"/>
      <c r="E1280" s="176"/>
      <c r="F1280" s="14">
        <v>1906.84</v>
      </c>
      <c r="G1280" s="4"/>
    </row>
    <row r="1281" spans="1:7">
      <c r="A1281" s="17"/>
      <c r="B1281" s="17"/>
      <c r="C1281" s="75"/>
      <c r="D1281" s="75"/>
      <c r="E1281" s="76"/>
      <c r="F1281" s="9"/>
      <c r="G1281" s="4"/>
    </row>
    <row r="1282" spans="1:7">
      <c r="A1282" s="17"/>
      <c r="B1282" s="17"/>
      <c r="C1282" s="243" t="s">
        <v>574</v>
      </c>
      <c r="D1282" s="243"/>
      <c r="E1282" s="243"/>
      <c r="F1282" s="173">
        <f>F1283+F1286+F1295+F1298+F1303+F1322+F1324+F1327+F1337+F1340+F1344+F1381+F1394</f>
        <v>2834640.9499999993</v>
      </c>
      <c r="G1282" s="4"/>
    </row>
    <row r="1283" spans="1:7">
      <c r="A1283" s="17"/>
      <c r="B1283" s="148" t="s">
        <v>126</v>
      </c>
      <c r="C1283" s="198" t="s">
        <v>127</v>
      </c>
      <c r="D1283" s="198"/>
      <c r="E1283" s="198"/>
      <c r="F1283" s="149">
        <f>F1284</f>
        <v>87551</v>
      </c>
      <c r="G1283" s="4"/>
    </row>
    <row r="1284" spans="1:7">
      <c r="A1284" s="17"/>
      <c r="B1284" s="23" t="s">
        <v>575</v>
      </c>
      <c r="C1284" s="176" t="s">
        <v>563</v>
      </c>
      <c r="D1284" s="176"/>
      <c r="E1284" s="176"/>
      <c r="F1284" s="14">
        <v>87551</v>
      </c>
      <c r="G1284" s="4"/>
    </row>
    <row r="1285" spans="1:7">
      <c r="A1285" s="17"/>
      <c r="B1285" s="17"/>
      <c r="C1285" s="177" t="s">
        <v>576</v>
      </c>
      <c r="D1285" s="177"/>
      <c r="E1285" s="177"/>
      <c r="F1285" s="9"/>
      <c r="G1285" s="4"/>
    </row>
    <row r="1286" spans="1:7" s="81" customFormat="1">
      <c r="A1286" s="17"/>
      <c r="B1286" s="22" t="s">
        <v>128</v>
      </c>
      <c r="C1286" s="175" t="s">
        <v>129</v>
      </c>
      <c r="D1286" s="175"/>
      <c r="E1286" s="175"/>
      <c r="F1286" s="27">
        <f>F1287+F1288+F1289+F1290+F1291+F1292+F1293+F1294</f>
        <v>38392.469999999994</v>
      </c>
      <c r="G1286" s="4"/>
    </row>
    <row r="1287" spans="1:7" s="81" customFormat="1">
      <c r="A1287" s="17"/>
      <c r="B1287" s="23" t="s">
        <v>403</v>
      </c>
      <c r="C1287" s="176" t="s">
        <v>404</v>
      </c>
      <c r="D1287" s="176"/>
      <c r="E1287" s="176"/>
      <c r="F1287" s="14">
        <v>47.27</v>
      </c>
      <c r="G1287" s="4"/>
    </row>
    <row r="1288" spans="1:7" ht="30" customHeight="1">
      <c r="A1288" s="17"/>
      <c r="B1288" s="23" t="s">
        <v>388</v>
      </c>
      <c r="C1288" s="176" t="s">
        <v>577</v>
      </c>
      <c r="D1288" s="176"/>
      <c r="E1288" s="176"/>
      <c r="F1288" s="14">
        <v>27974.34</v>
      </c>
      <c r="G1288" s="4"/>
    </row>
    <row r="1289" spans="1:7">
      <c r="A1289" s="17"/>
      <c r="B1289" s="23" t="s">
        <v>452</v>
      </c>
      <c r="C1289" s="188" t="s">
        <v>405</v>
      </c>
      <c r="D1289" s="188"/>
      <c r="E1289" s="188"/>
      <c r="F1289" s="14">
        <v>2444</v>
      </c>
      <c r="G1289" s="4"/>
    </row>
    <row r="1290" spans="1:7">
      <c r="A1290" s="17"/>
      <c r="B1290" s="23" t="s">
        <v>389</v>
      </c>
      <c r="C1290" s="176" t="s">
        <v>392</v>
      </c>
      <c r="D1290" s="176"/>
      <c r="E1290" s="176"/>
      <c r="F1290" s="14">
        <v>5700.06</v>
      </c>
      <c r="G1290" s="4"/>
    </row>
    <row r="1291" spans="1:7">
      <c r="A1291" s="17"/>
      <c r="B1291" s="23" t="s">
        <v>390</v>
      </c>
      <c r="C1291" s="176" t="s">
        <v>393</v>
      </c>
      <c r="D1291" s="176"/>
      <c r="E1291" s="176"/>
      <c r="F1291" s="14">
        <v>377.56</v>
      </c>
      <c r="G1291" s="4"/>
    </row>
    <row r="1292" spans="1:7">
      <c r="A1292" s="17"/>
      <c r="B1292" s="23" t="s">
        <v>363</v>
      </c>
      <c r="C1292" s="176" t="s">
        <v>364</v>
      </c>
      <c r="D1292" s="176"/>
      <c r="E1292" s="176"/>
      <c r="F1292" s="14">
        <v>208.24</v>
      </c>
      <c r="G1292" s="4"/>
    </row>
    <row r="1293" spans="1:7">
      <c r="A1293" s="17"/>
      <c r="B1293" s="23" t="s">
        <v>353</v>
      </c>
      <c r="C1293" s="176" t="s">
        <v>366</v>
      </c>
      <c r="D1293" s="176"/>
      <c r="E1293" s="176"/>
      <c r="F1293" s="14">
        <v>0</v>
      </c>
      <c r="G1293" s="4"/>
    </row>
    <row r="1294" spans="1:7">
      <c r="A1294" s="17"/>
      <c r="B1294" s="23" t="s">
        <v>446</v>
      </c>
      <c r="C1294" s="176" t="s">
        <v>544</v>
      </c>
      <c r="D1294" s="176"/>
      <c r="E1294" s="176"/>
      <c r="F1294" s="14">
        <v>1641</v>
      </c>
      <c r="G1294" s="4"/>
    </row>
    <row r="1295" spans="1:7">
      <c r="A1295" s="17"/>
      <c r="B1295" s="22" t="s">
        <v>207</v>
      </c>
      <c r="C1295" s="175" t="s">
        <v>208</v>
      </c>
      <c r="D1295" s="175"/>
      <c r="E1295" s="175"/>
      <c r="F1295" s="27">
        <f>F1296</f>
        <v>21520</v>
      </c>
      <c r="G1295" s="4"/>
    </row>
    <row r="1296" spans="1:7">
      <c r="A1296" s="17"/>
      <c r="B1296" s="23" t="s">
        <v>353</v>
      </c>
      <c r="C1296" s="176" t="s">
        <v>366</v>
      </c>
      <c r="D1296" s="176"/>
      <c r="E1296" s="176"/>
      <c r="F1296" s="14">
        <v>21520</v>
      </c>
      <c r="G1296" s="4"/>
    </row>
    <row r="1297" spans="1:7" ht="30.75" customHeight="1">
      <c r="A1297" s="17"/>
      <c r="B1297" s="17"/>
      <c r="C1297" s="177" t="s">
        <v>578</v>
      </c>
      <c r="D1297" s="177"/>
      <c r="E1297" s="177"/>
      <c r="F1297" s="9"/>
      <c r="G1297" s="4"/>
    </row>
    <row r="1298" spans="1:7" ht="29.25" customHeight="1">
      <c r="A1298" s="17"/>
      <c r="B1298" s="22" t="s">
        <v>209</v>
      </c>
      <c r="C1298" s="175" t="s">
        <v>210</v>
      </c>
      <c r="D1298" s="175"/>
      <c r="E1298" s="175"/>
      <c r="F1298" s="27">
        <f>F1299+F1300+F1301+F1302</f>
        <v>7554.15</v>
      </c>
      <c r="G1298" s="4"/>
    </row>
    <row r="1299" spans="1:7">
      <c r="A1299" s="17"/>
      <c r="B1299" s="23" t="s">
        <v>408</v>
      </c>
      <c r="C1299" s="176" t="s">
        <v>579</v>
      </c>
      <c r="D1299" s="176"/>
      <c r="E1299" s="176"/>
      <c r="F1299" s="14">
        <v>5400</v>
      </c>
      <c r="G1299" s="4"/>
    </row>
    <row r="1300" spans="1:7">
      <c r="A1300" s="17"/>
      <c r="B1300" s="23" t="s">
        <v>363</v>
      </c>
      <c r="C1300" s="176" t="s">
        <v>364</v>
      </c>
      <c r="D1300" s="176"/>
      <c r="E1300" s="176"/>
      <c r="F1300" s="14">
        <v>344.15</v>
      </c>
      <c r="G1300" s="4"/>
    </row>
    <row r="1301" spans="1:7">
      <c r="A1301" s="17"/>
      <c r="B1301" s="23" t="s">
        <v>353</v>
      </c>
      <c r="C1301" s="176" t="s">
        <v>366</v>
      </c>
      <c r="D1301" s="176"/>
      <c r="E1301" s="176"/>
      <c r="F1301" s="14">
        <v>1210</v>
      </c>
      <c r="G1301" s="4"/>
    </row>
    <row r="1302" spans="1:7">
      <c r="A1302" s="17"/>
      <c r="B1302" s="23" t="s">
        <v>400</v>
      </c>
      <c r="C1302" s="176" t="s">
        <v>436</v>
      </c>
      <c r="D1302" s="176"/>
      <c r="E1302" s="176"/>
      <c r="F1302" s="14">
        <v>600</v>
      </c>
      <c r="G1302" s="4"/>
    </row>
    <row r="1303" spans="1:7">
      <c r="A1303" s="17"/>
      <c r="B1303" s="22" t="s">
        <v>211</v>
      </c>
      <c r="C1303" s="175" t="s">
        <v>328</v>
      </c>
      <c r="D1303" s="175"/>
      <c r="E1303" s="175"/>
      <c r="F1303" s="27">
        <f>F1306+F1311+F1314+F1317+F1319+F1320+F1321</f>
        <v>40468.090000000004</v>
      </c>
      <c r="G1303" s="4"/>
    </row>
    <row r="1304" spans="1:7">
      <c r="A1304" s="17"/>
      <c r="B1304" s="17"/>
      <c r="C1304" s="176" t="s">
        <v>711</v>
      </c>
      <c r="D1304" s="176"/>
      <c r="E1304" s="176"/>
      <c r="F1304" s="9"/>
      <c r="G1304" s="4"/>
    </row>
    <row r="1305" spans="1:7">
      <c r="A1305" s="17"/>
      <c r="B1305" s="17"/>
      <c r="C1305" s="177" t="s">
        <v>580</v>
      </c>
      <c r="D1305" s="177"/>
      <c r="E1305" s="177"/>
      <c r="F1305" s="9"/>
      <c r="G1305" s="4"/>
    </row>
    <row r="1306" spans="1:7">
      <c r="A1306" s="17"/>
      <c r="B1306" s="23" t="s">
        <v>388</v>
      </c>
      <c r="C1306" s="176" t="s">
        <v>581</v>
      </c>
      <c r="D1306" s="176"/>
      <c r="E1306" s="176"/>
      <c r="F1306" s="14">
        <f>E1309+E1310</f>
        <v>25216.86</v>
      </c>
      <c r="G1306" s="4"/>
    </row>
    <row r="1307" spans="1:7">
      <c r="A1307" s="17"/>
      <c r="B1307" s="17"/>
      <c r="C1307" s="176" t="s">
        <v>582</v>
      </c>
      <c r="D1307" s="176"/>
      <c r="E1307" s="176"/>
      <c r="F1307" s="9"/>
      <c r="G1307" s="4"/>
    </row>
    <row r="1308" spans="1:7">
      <c r="A1308" s="17"/>
      <c r="B1308" s="17"/>
      <c r="C1308" s="176" t="s">
        <v>583</v>
      </c>
      <c r="D1308" s="176"/>
      <c r="E1308" s="176"/>
      <c r="F1308" s="9"/>
      <c r="G1308" s="4"/>
    </row>
    <row r="1309" spans="1:7" ht="15" customHeight="1">
      <c r="A1309" s="17"/>
      <c r="B1309" s="17"/>
      <c r="C1309" s="176" t="s">
        <v>702</v>
      </c>
      <c r="D1309" s="176"/>
      <c r="E1309" s="163">
        <v>3032.86</v>
      </c>
      <c r="F1309" s="9"/>
      <c r="G1309" s="4"/>
    </row>
    <row r="1310" spans="1:7" ht="15" customHeight="1">
      <c r="A1310" s="17"/>
      <c r="B1310" s="17"/>
      <c r="C1310" s="177" t="s">
        <v>584</v>
      </c>
      <c r="D1310" s="177"/>
      <c r="E1310" s="164">
        <v>22184</v>
      </c>
      <c r="F1310" s="9"/>
      <c r="G1310" s="4"/>
    </row>
    <row r="1311" spans="1:7">
      <c r="A1311" s="17"/>
      <c r="B1311" s="23" t="s">
        <v>389</v>
      </c>
      <c r="C1311" s="176" t="s">
        <v>392</v>
      </c>
      <c r="D1311" s="176"/>
      <c r="E1311" s="176"/>
      <c r="F1311" s="14">
        <f>E1312+E1313</f>
        <v>4366.3099999999995</v>
      </c>
      <c r="G1311" s="4"/>
    </row>
    <row r="1312" spans="1:7">
      <c r="A1312" s="17"/>
      <c r="B1312" s="17"/>
      <c r="C1312" s="176" t="s">
        <v>703</v>
      </c>
      <c r="D1312" s="176"/>
      <c r="E1312" s="40">
        <v>754.31</v>
      </c>
      <c r="F1312" s="9"/>
      <c r="G1312" s="4"/>
    </row>
    <row r="1313" spans="1:7">
      <c r="A1313" s="17"/>
      <c r="B1313" s="17"/>
      <c r="C1313" s="177" t="s">
        <v>584</v>
      </c>
      <c r="D1313" s="177"/>
      <c r="E1313" s="65">
        <v>3612</v>
      </c>
      <c r="F1313" s="9"/>
      <c r="G1313" s="4"/>
    </row>
    <row r="1314" spans="1:7">
      <c r="A1314" s="17"/>
      <c r="B1314" s="23" t="s">
        <v>390</v>
      </c>
      <c r="C1314" s="176" t="s">
        <v>393</v>
      </c>
      <c r="D1314" s="176"/>
      <c r="E1314" s="176"/>
      <c r="F1314" s="14">
        <f>E1315+E1316</f>
        <v>608.52</v>
      </c>
      <c r="G1314" s="4"/>
    </row>
    <row r="1315" spans="1:7">
      <c r="A1315" s="17"/>
      <c r="B1315" s="17"/>
      <c r="C1315" s="176" t="s">
        <v>702</v>
      </c>
      <c r="D1315" s="176"/>
      <c r="E1315" s="40">
        <v>105.52</v>
      </c>
      <c r="F1315" s="9"/>
      <c r="G1315" s="4"/>
    </row>
    <row r="1316" spans="1:7">
      <c r="A1316" s="17"/>
      <c r="B1316" s="17"/>
      <c r="C1316" s="177" t="s">
        <v>584</v>
      </c>
      <c r="D1316" s="177"/>
      <c r="E1316" s="65">
        <v>503</v>
      </c>
      <c r="F1316" s="9"/>
      <c r="G1316" s="4"/>
    </row>
    <row r="1317" spans="1:7">
      <c r="A1317" s="17"/>
      <c r="B1317" s="23" t="s">
        <v>408</v>
      </c>
      <c r="C1317" s="176" t="s">
        <v>579</v>
      </c>
      <c r="D1317" s="176"/>
      <c r="E1317" s="176"/>
      <c r="F1317" s="14">
        <v>7500</v>
      </c>
      <c r="G1317" s="4"/>
    </row>
    <row r="1318" spans="1:7">
      <c r="A1318" s="17"/>
      <c r="B1318" s="17"/>
      <c r="C1318" s="177" t="s">
        <v>585</v>
      </c>
      <c r="D1318" s="177"/>
      <c r="E1318" s="177"/>
      <c r="F1318" s="9"/>
      <c r="G1318" s="4"/>
    </row>
    <row r="1319" spans="1:7">
      <c r="A1319" s="17"/>
      <c r="B1319" s="23" t="s">
        <v>400</v>
      </c>
      <c r="C1319" s="176" t="s">
        <v>436</v>
      </c>
      <c r="D1319" s="176"/>
      <c r="E1319" s="176"/>
      <c r="F1319" s="14">
        <v>400</v>
      </c>
      <c r="G1319" s="4"/>
    </row>
    <row r="1320" spans="1:7">
      <c r="A1320" s="17"/>
      <c r="B1320" s="23" t="s">
        <v>439</v>
      </c>
      <c r="C1320" s="176" t="s">
        <v>440</v>
      </c>
      <c r="D1320" s="176"/>
      <c r="E1320" s="176"/>
      <c r="F1320" s="14">
        <v>1238.4000000000001</v>
      </c>
      <c r="G1320" s="4"/>
    </row>
    <row r="1321" spans="1:7">
      <c r="A1321" s="17"/>
      <c r="B1321" s="23" t="s">
        <v>446</v>
      </c>
      <c r="C1321" s="176" t="s">
        <v>544</v>
      </c>
      <c r="D1321" s="176"/>
      <c r="E1321" s="176"/>
      <c r="F1321" s="14">
        <v>1138</v>
      </c>
      <c r="G1321" s="4"/>
    </row>
    <row r="1322" spans="1:7" ht="45" customHeight="1">
      <c r="A1322" s="17"/>
      <c r="B1322" s="22" t="s">
        <v>131</v>
      </c>
      <c r="C1322" s="175" t="s">
        <v>515</v>
      </c>
      <c r="D1322" s="175"/>
      <c r="E1322" s="175"/>
      <c r="F1322" s="27">
        <f>F1323</f>
        <v>3078.69</v>
      </c>
      <c r="G1322" s="4"/>
    </row>
    <row r="1323" spans="1:7" s="81" customFormat="1" ht="16.5" customHeight="1">
      <c r="A1323" s="17"/>
      <c r="B1323" s="23" t="s">
        <v>353</v>
      </c>
      <c r="C1323" s="176" t="s">
        <v>366</v>
      </c>
      <c r="D1323" s="176"/>
      <c r="E1323" s="176"/>
      <c r="F1323" s="14">
        <v>3078.69</v>
      </c>
      <c r="G1323" s="4"/>
    </row>
    <row r="1324" spans="1:7" s="81" customFormat="1" ht="45.75" customHeight="1">
      <c r="A1324" s="17"/>
      <c r="B1324" s="22" t="s">
        <v>132</v>
      </c>
      <c r="C1324" s="175" t="s">
        <v>516</v>
      </c>
      <c r="D1324" s="175"/>
      <c r="E1324" s="175"/>
      <c r="F1324" s="27">
        <f>F1325</f>
        <v>29511.65</v>
      </c>
      <c r="G1324" s="4"/>
    </row>
    <row r="1325" spans="1:7">
      <c r="A1325" s="17"/>
      <c r="B1325" s="23" t="s">
        <v>569</v>
      </c>
      <c r="C1325" s="176" t="s">
        <v>570</v>
      </c>
      <c r="D1325" s="176"/>
      <c r="E1325" s="176"/>
      <c r="F1325" s="14">
        <v>29511.65</v>
      </c>
      <c r="G1325" s="4"/>
    </row>
    <row r="1326" spans="1:7" ht="32.25" customHeight="1">
      <c r="A1326" s="17"/>
      <c r="B1326" s="17"/>
      <c r="C1326" s="177" t="s">
        <v>586</v>
      </c>
      <c r="D1326" s="177"/>
      <c r="E1326" s="177"/>
      <c r="F1326" s="9"/>
      <c r="G1326" s="4"/>
    </row>
    <row r="1327" spans="1:7" ht="47.25" customHeight="1">
      <c r="A1327" s="17"/>
      <c r="B1327" s="22" t="s">
        <v>135</v>
      </c>
      <c r="C1327" s="175" t="s">
        <v>704</v>
      </c>
      <c r="D1327" s="175"/>
      <c r="E1327" s="175"/>
      <c r="F1327" s="27">
        <f>F1328</f>
        <v>488534.12</v>
      </c>
      <c r="G1327" s="4"/>
    </row>
    <row r="1328" spans="1:7">
      <c r="A1328" s="17"/>
      <c r="B1328" s="23" t="s">
        <v>562</v>
      </c>
      <c r="C1328" s="176" t="s">
        <v>563</v>
      </c>
      <c r="D1328" s="176"/>
      <c r="E1328" s="176"/>
      <c r="F1328" s="14">
        <f>E1329+E1335</f>
        <v>488534.12</v>
      </c>
      <c r="G1328" s="4"/>
    </row>
    <row r="1329" spans="1:7" ht="15" customHeight="1">
      <c r="A1329" s="17"/>
      <c r="B1329" s="17"/>
      <c r="C1329" s="176" t="s">
        <v>587</v>
      </c>
      <c r="D1329" s="176"/>
      <c r="E1329" s="165">
        <f>E1330+E1331+E1332+E1333+E1334</f>
        <v>56258.78</v>
      </c>
      <c r="F1329" s="9"/>
      <c r="G1329" s="4"/>
    </row>
    <row r="1330" spans="1:7">
      <c r="A1330" s="17"/>
      <c r="B1330" s="17"/>
      <c r="C1330" s="176" t="s">
        <v>588</v>
      </c>
      <c r="D1330" s="176"/>
      <c r="E1330" s="40">
        <v>28930</v>
      </c>
      <c r="F1330" s="9"/>
      <c r="G1330" s="4"/>
    </row>
    <row r="1331" spans="1:7">
      <c r="A1331" s="17"/>
      <c r="B1331" s="17"/>
      <c r="C1331" s="176" t="s">
        <v>589</v>
      </c>
      <c r="D1331" s="176"/>
      <c r="E1331" s="40">
        <v>3175</v>
      </c>
      <c r="F1331" s="9"/>
      <c r="G1331" s="4"/>
    </row>
    <row r="1332" spans="1:7">
      <c r="A1332" s="17"/>
      <c r="B1332" s="17"/>
      <c r="C1332" s="176" t="s">
        <v>590</v>
      </c>
      <c r="D1332" s="176"/>
      <c r="E1332" s="40">
        <v>14793.07</v>
      </c>
      <c r="F1332" s="9"/>
      <c r="G1332" s="4"/>
    </row>
    <row r="1333" spans="1:7">
      <c r="A1333" s="17"/>
      <c r="B1333" s="17"/>
      <c r="C1333" s="176" t="s">
        <v>591</v>
      </c>
      <c r="D1333" s="176"/>
      <c r="E1333" s="40">
        <v>5994</v>
      </c>
      <c r="F1333" s="9"/>
      <c r="G1333" s="4"/>
    </row>
    <row r="1334" spans="1:7" ht="29.25" customHeight="1">
      <c r="A1334" s="17"/>
      <c r="B1334" s="17"/>
      <c r="C1334" s="176" t="s">
        <v>592</v>
      </c>
      <c r="D1334" s="176"/>
      <c r="E1334" s="40">
        <v>3366.71</v>
      </c>
      <c r="F1334" s="9"/>
      <c r="G1334" s="4"/>
    </row>
    <row r="1335" spans="1:7">
      <c r="A1335" s="17"/>
      <c r="B1335" s="17"/>
      <c r="C1335" s="176" t="s">
        <v>514</v>
      </c>
      <c r="D1335" s="176"/>
      <c r="E1335" s="160">
        <f>E1336</f>
        <v>432275.34</v>
      </c>
      <c r="F1335" s="9"/>
      <c r="G1335" s="4"/>
    </row>
    <row r="1336" spans="1:7">
      <c r="A1336" s="17"/>
      <c r="B1336" s="17"/>
      <c r="C1336" s="177" t="s">
        <v>593</v>
      </c>
      <c r="D1336" s="177"/>
      <c r="E1336" s="65">
        <v>432275.34</v>
      </c>
      <c r="F1336" s="9"/>
      <c r="G1336" s="4"/>
    </row>
    <row r="1337" spans="1:7">
      <c r="A1337" s="17"/>
      <c r="B1337" s="22" t="s">
        <v>137</v>
      </c>
      <c r="C1337" s="175" t="s">
        <v>138</v>
      </c>
      <c r="D1337" s="175"/>
      <c r="E1337" s="175"/>
      <c r="F1337" s="27">
        <f>F1338</f>
        <v>101910.97</v>
      </c>
      <c r="G1337" s="4"/>
    </row>
    <row r="1338" spans="1:7">
      <c r="A1338" s="17"/>
      <c r="B1338" s="23" t="s">
        <v>562</v>
      </c>
      <c r="C1338" s="176" t="s">
        <v>563</v>
      </c>
      <c r="D1338" s="176"/>
      <c r="E1338" s="176"/>
      <c r="F1338" s="14">
        <v>101910.97</v>
      </c>
      <c r="G1338" s="4"/>
    </row>
    <row r="1339" spans="1:7" ht="30" customHeight="1">
      <c r="A1339" s="17"/>
      <c r="B1339" s="17"/>
      <c r="C1339" s="177" t="s">
        <v>705</v>
      </c>
      <c r="D1339" s="177"/>
      <c r="E1339" s="177"/>
      <c r="F1339" s="9"/>
      <c r="G1339" s="4"/>
    </row>
    <row r="1340" spans="1:7">
      <c r="A1340" s="17"/>
      <c r="B1340" s="22" t="s">
        <v>139</v>
      </c>
      <c r="C1340" s="175" t="s">
        <v>140</v>
      </c>
      <c r="D1340" s="175"/>
      <c r="E1340" s="175"/>
      <c r="F1340" s="27">
        <f>F1341</f>
        <v>369571.68</v>
      </c>
      <c r="G1340" s="4"/>
    </row>
    <row r="1341" spans="1:7">
      <c r="A1341" s="17"/>
      <c r="B1341" s="23" t="s">
        <v>562</v>
      </c>
      <c r="C1341" s="176" t="s">
        <v>563</v>
      </c>
      <c r="D1341" s="176"/>
      <c r="E1341" s="176"/>
      <c r="F1341" s="14">
        <f>E1342+E1343</f>
        <v>369571.68</v>
      </c>
      <c r="G1341" s="4"/>
    </row>
    <row r="1342" spans="1:7" ht="28.5" customHeight="1">
      <c r="A1342" s="17"/>
      <c r="B1342" s="17"/>
      <c r="C1342" s="176" t="s">
        <v>594</v>
      </c>
      <c r="D1342" s="176"/>
      <c r="E1342" s="40">
        <v>270084.31</v>
      </c>
      <c r="F1342" s="9"/>
      <c r="G1342" s="4"/>
    </row>
    <row r="1343" spans="1:7" ht="30.75" customHeight="1">
      <c r="A1343" s="17"/>
      <c r="B1343" s="17"/>
      <c r="C1343" s="177" t="s">
        <v>595</v>
      </c>
      <c r="D1343" s="177"/>
      <c r="E1343" s="65">
        <v>99487.37</v>
      </c>
      <c r="F1343" s="9"/>
      <c r="G1343" s="4"/>
    </row>
    <row r="1344" spans="1:7">
      <c r="A1344" s="17"/>
      <c r="B1344" s="22" t="s">
        <v>141</v>
      </c>
      <c r="C1344" s="175" t="s">
        <v>142</v>
      </c>
      <c r="D1344" s="175"/>
      <c r="E1344" s="175"/>
      <c r="F1344" s="27">
        <f>F1345+F1346+F1349+F1351+F1354+F1355+F1356+F1364+F1365+F1366+F1372+F1373+F1374+F1375+F1376+F1377+F1378+F1379</f>
        <v>723720.96999999986</v>
      </c>
      <c r="G1344" s="4"/>
    </row>
    <row r="1345" spans="1:7">
      <c r="A1345" s="17"/>
      <c r="B1345" s="23" t="s">
        <v>403</v>
      </c>
      <c r="C1345" s="176" t="s">
        <v>404</v>
      </c>
      <c r="D1345" s="176"/>
      <c r="E1345" s="176"/>
      <c r="F1345" s="14">
        <v>5164.3500000000004</v>
      </c>
      <c r="G1345" s="4"/>
    </row>
    <row r="1346" spans="1:7">
      <c r="A1346" s="17"/>
      <c r="B1346" s="23" t="s">
        <v>388</v>
      </c>
      <c r="C1346" s="176" t="s">
        <v>596</v>
      </c>
      <c r="D1346" s="176"/>
      <c r="E1346" s="176"/>
      <c r="F1346" s="14">
        <f>E1347+E1348</f>
        <v>489460.62</v>
      </c>
      <c r="G1346" s="4"/>
    </row>
    <row r="1347" spans="1:7">
      <c r="A1347" s="17"/>
      <c r="B1347" s="17"/>
      <c r="C1347" s="176" t="s">
        <v>706</v>
      </c>
      <c r="D1347" s="176"/>
      <c r="E1347" s="40">
        <v>359266.62</v>
      </c>
      <c r="F1347" s="9"/>
      <c r="G1347" s="4"/>
    </row>
    <row r="1348" spans="1:7">
      <c r="A1348" s="17"/>
      <c r="B1348" s="17"/>
      <c r="C1348" s="177" t="s">
        <v>597</v>
      </c>
      <c r="D1348" s="177"/>
      <c r="E1348" s="65">
        <v>130194</v>
      </c>
      <c r="F1348" s="9"/>
      <c r="G1348" s="4"/>
    </row>
    <row r="1349" spans="1:7" ht="15" customHeight="1">
      <c r="A1349" s="17"/>
      <c r="B1349" s="23" t="s">
        <v>452</v>
      </c>
      <c r="C1349" s="176" t="s">
        <v>405</v>
      </c>
      <c r="D1349" s="176"/>
      <c r="E1349" s="176"/>
      <c r="F1349" s="14">
        <f>E1350</f>
        <v>44547</v>
      </c>
      <c r="G1349" s="4"/>
    </row>
    <row r="1350" spans="1:7">
      <c r="A1350" s="17"/>
      <c r="B1350" s="17"/>
      <c r="C1350" s="177" t="s">
        <v>706</v>
      </c>
      <c r="D1350" s="177"/>
      <c r="E1350" s="65">
        <v>44547</v>
      </c>
      <c r="F1350" s="9"/>
      <c r="G1350" s="4"/>
    </row>
    <row r="1351" spans="1:7">
      <c r="A1351" s="17"/>
      <c r="B1351" s="23" t="s">
        <v>389</v>
      </c>
      <c r="C1351" s="176" t="s">
        <v>392</v>
      </c>
      <c r="D1351" s="176"/>
      <c r="E1351" s="176"/>
      <c r="F1351" s="14">
        <f>E1352+E1353</f>
        <v>84908.26</v>
      </c>
      <c r="G1351" s="4"/>
    </row>
    <row r="1352" spans="1:7">
      <c r="A1352" s="17"/>
      <c r="B1352" s="17"/>
      <c r="C1352" s="176" t="s">
        <v>706</v>
      </c>
      <c r="D1352" s="176"/>
      <c r="E1352" s="40">
        <v>79802.259999999995</v>
      </c>
      <c r="F1352" s="9"/>
      <c r="G1352" s="4"/>
    </row>
    <row r="1353" spans="1:7">
      <c r="A1353" s="17"/>
      <c r="B1353" s="17"/>
      <c r="C1353" s="177" t="s">
        <v>597</v>
      </c>
      <c r="D1353" s="177"/>
      <c r="E1353" s="65">
        <v>5106</v>
      </c>
      <c r="F1353" s="9"/>
      <c r="G1353" s="4"/>
    </row>
    <row r="1354" spans="1:7">
      <c r="A1354" s="17"/>
      <c r="B1354" s="23" t="s">
        <v>390</v>
      </c>
      <c r="C1354" s="176" t="s">
        <v>393</v>
      </c>
      <c r="D1354" s="176"/>
      <c r="E1354" s="176"/>
      <c r="F1354" s="14">
        <v>6689.67</v>
      </c>
      <c r="G1354" s="4"/>
    </row>
    <row r="1355" spans="1:7">
      <c r="A1355" s="17"/>
      <c r="B1355" s="23" t="s">
        <v>408</v>
      </c>
      <c r="C1355" s="176" t="s">
        <v>579</v>
      </c>
      <c r="D1355" s="176"/>
      <c r="E1355" s="176"/>
      <c r="F1355" s="14">
        <v>1080</v>
      </c>
      <c r="G1355" s="4"/>
    </row>
    <row r="1356" spans="1:7">
      <c r="A1356" s="17"/>
      <c r="B1356" s="23" t="s">
        <v>363</v>
      </c>
      <c r="C1356" s="176" t="s">
        <v>364</v>
      </c>
      <c r="D1356" s="176"/>
      <c r="E1356" s="176"/>
      <c r="F1356" s="14">
        <f>E1357+E1358+E1359+E1360+E1361+E1362+E1363</f>
        <v>13155.500000000002</v>
      </c>
      <c r="G1356" s="4"/>
    </row>
    <row r="1357" spans="1:7" ht="30.75" customHeight="1">
      <c r="A1357" s="17"/>
      <c r="B1357" s="17"/>
      <c r="C1357" s="176" t="s">
        <v>707</v>
      </c>
      <c r="D1357" s="176"/>
      <c r="E1357" s="40">
        <v>1258.2</v>
      </c>
      <c r="F1357" s="9"/>
      <c r="G1357" s="4"/>
    </row>
    <row r="1358" spans="1:7">
      <c r="A1358" s="17"/>
      <c r="B1358" s="17"/>
      <c r="C1358" s="176" t="s">
        <v>525</v>
      </c>
      <c r="D1358" s="176"/>
      <c r="E1358" s="40">
        <v>1324.73</v>
      </c>
      <c r="F1358" s="9"/>
      <c r="G1358" s="4"/>
    </row>
    <row r="1359" spans="1:7" ht="45.75" customHeight="1">
      <c r="A1359" s="17"/>
      <c r="B1359" s="17"/>
      <c r="C1359" s="176" t="s">
        <v>598</v>
      </c>
      <c r="D1359" s="176"/>
      <c r="E1359" s="40">
        <v>4292.0600000000004</v>
      </c>
      <c r="F1359" s="9"/>
      <c r="G1359" s="4"/>
    </row>
    <row r="1360" spans="1:7">
      <c r="A1360" s="17"/>
      <c r="B1360" s="17"/>
      <c r="C1360" s="176" t="s">
        <v>599</v>
      </c>
      <c r="D1360" s="176"/>
      <c r="E1360" s="40">
        <v>1014.71</v>
      </c>
      <c r="F1360" s="9"/>
      <c r="G1360" s="4"/>
    </row>
    <row r="1361" spans="1:7" ht="30.75" customHeight="1">
      <c r="A1361" s="17"/>
      <c r="B1361" s="17"/>
      <c r="C1361" s="176" t="s">
        <v>600</v>
      </c>
      <c r="D1361" s="176"/>
      <c r="E1361" s="40">
        <v>4248.54</v>
      </c>
      <c r="F1361" s="9"/>
      <c r="G1361" s="4"/>
    </row>
    <row r="1362" spans="1:7">
      <c r="A1362" s="17"/>
      <c r="B1362" s="17"/>
      <c r="C1362" s="176" t="s">
        <v>601</v>
      </c>
      <c r="D1362" s="176"/>
      <c r="E1362" s="40">
        <v>528.99</v>
      </c>
      <c r="F1362" s="9"/>
      <c r="G1362" s="4"/>
    </row>
    <row r="1363" spans="1:7">
      <c r="A1363" s="17"/>
      <c r="B1363" s="17"/>
      <c r="C1363" s="176" t="s">
        <v>476</v>
      </c>
      <c r="D1363" s="176"/>
      <c r="E1363" s="40">
        <v>488.27</v>
      </c>
      <c r="F1363" s="9"/>
      <c r="G1363" s="4"/>
    </row>
    <row r="1364" spans="1:7">
      <c r="A1364" s="17"/>
      <c r="B1364" s="23" t="s">
        <v>416</v>
      </c>
      <c r="C1364" s="176" t="s">
        <v>417</v>
      </c>
      <c r="D1364" s="176"/>
      <c r="E1364" s="176"/>
      <c r="F1364" s="14">
        <v>12820</v>
      </c>
      <c r="G1364" s="4"/>
    </row>
    <row r="1365" spans="1:7">
      <c r="A1365" s="17"/>
      <c r="B1365" s="23" t="s">
        <v>420</v>
      </c>
      <c r="C1365" s="176" t="s">
        <v>421</v>
      </c>
      <c r="D1365" s="176"/>
      <c r="E1365" s="176"/>
      <c r="F1365" s="14">
        <v>306</v>
      </c>
      <c r="G1365" s="4"/>
    </row>
    <row r="1366" spans="1:7">
      <c r="A1366" s="17"/>
      <c r="B1366" s="23" t="s">
        <v>353</v>
      </c>
      <c r="C1366" s="176" t="s">
        <v>366</v>
      </c>
      <c r="D1366" s="176"/>
      <c r="E1366" s="176"/>
      <c r="F1366" s="14">
        <f>E1367+E1368+E1369+E1370+E1371</f>
        <v>27195.209999999995</v>
      </c>
      <c r="G1366" s="4"/>
    </row>
    <row r="1367" spans="1:7">
      <c r="A1367" s="17"/>
      <c r="B1367" s="17"/>
      <c r="C1367" s="176" t="s">
        <v>428</v>
      </c>
      <c r="D1367" s="176"/>
      <c r="E1367" s="40">
        <v>6933.86</v>
      </c>
      <c r="F1367" s="9"/>
      <c r="G1367" s="4"/>
    </row>
    <row r="1368" spans="1:7">
      <c r="A1368" s="17"/>
      <c r="B1368" s="17"/>
      <c r="C1368" s="176" t="s">
        <v>422</v>
      </c>
      <c r="D1368" s="176"/>
      <c r="E1368" s="40">
        <v>953.4</v>
      </c>
      <c r="F1368" s="9"/>
      <c r="G1368" s="4"/>
    </row>
    <row r="1369" spans="1:7" ht="30.75" customHeight="1">
      <c r="A1369" s="17"/>
      <c r="B1369" s="17"/>
      <c r="C1369" s="176" t="s">
        <v>602</v>
      </c>
      <c r="D1369" s="176"/>
      <c r="E1369" s="40">
        <v>4920</v>
      </c>
      <c r="F1369" s="9"/>
      <c r="G1369" s="4"/>
    </row>
    <row r="1370" spans="1:7" ht="30.75" customHeight="1">
      <c r="A1370" s="17"/>
      <c r="B1370" s="17"/>
      <c r="C1370" s="176" t="s">
        <v>603</v>
      </c>
      <c r="D1370" s="176"/>
      <c r="E1370" s="40">
        <v>7697.33</v>
      </c>
      <c r="F1370" s="9"/>
      <c r="G1370" s="4"/>
    </row>
    <row r="1371" spans="1:7" ht="60" customHeight="1">
      <c r="A1371" s="17"/>
      <c r="B1371" s="17"/>
      <c r="C1371" s="177" t="s">
        <v>604</v>
      </c>
      <c r="D1371" s="177"/>
      <c r="E1371" s="65">
        <v>6690.62</v>
      </c>
      <c r="F1371" s="9"/>
      <c r="G1371" s="4"/>
    </row>
    <row r="1372" spans="1:7">
      <c r="A1372" s="17"/>
      <c r="B1372" s="23" t="s">
        <v>434</v>
      </c>
      <c r="C1372" s="176" t="s">
        <v>435</v>
      </c>
      <c r="D1372" s="176"/>
      <c r="E1372" s="176"/>
      <c r="F1372" s="14">
        <v>650.34</v>
      </c>
      <c r="G1372" s="4"/>
    </row>
    <row r="1373" spans="1:7">
      <c r="A1373" s="17"/>
      <c r="B1373" s="23" t="s">
        <v>400</v>
      </c>
      <c r="C1373" s="176" t="s">
        <v>436</v>
      </c>
      <c r="D1373" s="176"/>
      <c r="E1373" s="176"/>
      <c r="F1373" s="14">
        <v>2038.07</v>
      </c>
      <c r="G1373" s="4"/>
    </row>
    <row r="1374" spans="1:7">
      <c r="A1374" s="17"/>
      <c r="B1374" s="23" t="s">
        <v>437</v>
      </c>
      <c r="C1374" s="176" t="s">
        <v>438</v>
      </c>
      <c r="D1374" s="176"/>
      <c r="E1374" s="176"/>
      <c r="F1374" s="14">
        <v>1950</v>
      </c>
      <c r="G1374" s="4"/>
    </row>
    <row r="1375" spans="1:7">
      <c r="A1375" s="17"/>
      <c r="B1375" s="23" t="s">
        <v>439</v>
      </c>
      <c r="C1375" s="176" t="s">
        <v>440</v>
      </c>
      <c r="D1375" s="176"/>
      <c r="E1375" s="176"/>
      <c r="F1375" s="14">
        <v>2424.9499999999998</v>
      </c>
      <c r="G1375" s="4"/>
    </row>
    <row r="1376" spans="1:7">
      <c r="A1376" s="17"/>
      <c r="B1376" s="23" t="s">
        <v>443</v>
      </c>
      <c r="C1376" s="176" t="s">
        <v>444</v>
      </c>
      <c r="D1376" s="176"/>
      <c r="E1376" s="176"/>
      <c r="F1376" s="14">
        <v>929</v>
      </c>
      <c r="G1376" s="4"/>
    </row>
    <row r="1377" spans="1:7">
      <c r="A1377" s="17"/>
      <c r="B1377" s="23" t="s">
        <v>446</v>
      </c>
      <c r="C1377" s="176" t="s">
        <v>544</v>
      </c>
      <c r="D1377" s="176"/>
      <c r="E1377" s="176"/>
      <c r="F1377" s="14">
        <v>13302</v>
      </c>
      <c r="G1377" s="4"/>
    </row>
    <row r="1378" spans="1:7">
      <c r="A1378" s="17"/>
      <c r="B1378" s="23" t="s">
        <v>448</v>
      </c>
      <c r="C1378" s="176" t="s">
        <v>449</v>
      </c>
      <c r="D1378" s="176"/>
      <c r="E1378" s="176"/>
      <c r="F1378" s="14">
        <v>2100</v>
      </c>
      <c r="G1378" s="4"/>
    </row>
    <row r="1379" spans="1:7">
      <c r="A1379" s="17"/>
      <c r="B1379" s="23" t="s">
        <v>381</v>
      </c>
      <c r="C1379" s="176" t="s">
        <v>605</v>
      </c>
      <c r="D1379" s="176"/>
      <c r="E1379" s="176"/>
      <c r="F1379" s="14">
        <v>15000</v>
      </c>
      <c r="G1379" s="4"/>
    </row>
    <row r="1380" spans="1:7">
      <c r="A1380" s="17"/>
      <c r="B1380" s="17"/>
      <c r="C1380" s="177" t="s">
        <v>606</v>
      </c>
      <c r="D1380" s="177"/>
      <c r="E1380" s="177"/>
      <c r="F1380" s="9"/>
      <c r="G1380" s="4"/>
    </row>
    <row r="1381" spans="1:7">
      <c r="A1381" s="17"/>
      <c r="B1381" s="22" t="s">
        <v>143</v>
      </c>
      <c r="C1381" s="175" t="s">
        <v>144</v>
      </c>
      <c r="D1381" s="175"/>
      <c r="E1381" s="175"/>
      <c r="F1381" s="27">
        <f>F1382+F1383+F1385+F1386+F1387+F1388+F1389+F1390+F1391+F1392+F1393</f>
        <v>327879.58999999997</v>
      </c>
      <c r="G1381" s="4"/>
    </row>
    <row r="1382" spans="1:7">
      <c r="A1382" s="17"/>
      <c r="B1382" s="23" t="s">
        <v>403</v>
      </c>
      <c r="C1382" s="176" t="s">
        <v>404</v>
      </c>
      <c r="D1382" s="176"/>
      <c r="E1382" s="176"/>
      <c r="F1382" s="14">
        <v>1928.4</v>
      </c>
      <c r="G1382" s="4"/>
    </row>
    <row r="1383" spans="1:7">
      <c r="A1383" s="17"/>
      <c r="B1383" s="23" t="s">
        <v>388</v>
      </c>
      <c r="C1383" s="176" t="s">
        <v>391</v>
      </c>
      <c r="D1383" s="176"/>
      <c r="E1383" s="176"/>
      <c r="F1383" s="14">
        <v>212963.11</v>
      </c>
      <c r="G1383" s="4"/>
    </row>
    <row r="1384" spans="1:7" ht="33" customHeight="1">
      <c r="A1384" s="17"/>
      <c r="B1384" s="17"/>
      <c r="C1384" s="177" t="s">
        <v>607</v>
      </c>
      <c r="D1384" s="177"/>
      <c r="E1384" s="177"/>
      <c r="F1384" s="9"/>
      <c r="G1384" s="4"/>
    </row>
    <row r="1385" spans="1:7">
      <c r="A1385" s="17"/>
      <c r="B1385" s="23" t="s">
        <v>452</v>
      </c>
      <c r="C1385" s="176" t="s">
        <v>405</v>
      </c>
      <c r="D1385" s="176"/>
      <c r="E1385" s="176"/>
      <c r="F1385" s="14">
        <v>15297</v>
      </c>
      <c r="G1385" s="4"/>
    </row>
    <row r="1386" spans="1:7">
      <c r="A1386" s="17"/>
      <c r="B1386" s="23" t="s">
        <v>389</v>
      </c>
      <c r="C1386" s="176" t="s">
        <v>392</v>
      </c>
      <c r="D1386" s="176"/>
      <c r="E1386" s="176"/>
      <c r="F1386" s="14">
        <v>45551.07</v>
      </c>
      <c r="G1386" s="4"/>
    </row>
    <row r="1387" spans="1:7">
      <c r="A1387" s="17"/>
      <c r="B1387" s="23" t="s">
        <v>390</v>
      </c>
      <c r="C1387" s="176" t="s">
        <v>393</v>
      </c>
      <c r="D1387" s="176"/>
      <c r="E1387" s="176"/>
      <c r="F1387" s="14">
        <v>2661.58</v>
      </c>
      <c r="G1387" s="4"/>
    </row>
    <row r="1388" spans="1:7">
      <c r="A1388" s="17"/>
      <c r="B1388" s="23" t="s">
        <v>408</v>
      </c>
      <c r="C1388" s="176" t="s">
        <v>579</v>
      </c>
      <c r="D1388" s="176"/>
      <c r="E1388" s="176"/>
      <c r="F1388" s="14">
        <v>33926.86</v>
      </c>
      <c r="G1388" s="4"/>
    </row>
    <row r="1389" spans="1:7">
      <c r="A1389" s="17"/>
      <c r="B1389" s="23" t="s">
        <v>363</v>
      </c>
      <c r="C1389" s="176" t="s">
        <v>364</v>
      </c>
      <c r="D1389" s="176"/>
      <c r="E1389" s="176"/>
      <c r="F1389" s="14">
        <v>201.07</v>
      </c>
      <c r="G1389" s="4"/>
    </row>
    <row r="1390" spans="1:7">
      <c r="A1390" s="17"/>
      <c r="B1390" s="23" t="s">
        <v>420</v>
      </c>
      <c r="C1390" s="176" t="s">
        <v>421</v>
      </c>
      <c r="D1390" s="176"/>
      <c r="E1390" s="176"/>
      <c r="F1390" s="14">
        <v>513</v>
      </c>
      <c r="G1390" s="4"/>
    </row>
    <row r="1391" spans="1:7">
      <c r="A1391" s="17"/>
      <c r="B1391" s="23" t="s">
        <v>353</v>
      </c>
      <c r="C1391" s="176" t="s">
        <v>366</v>
      </c>
      <c r="D1391" s="176"/>
      <c r="E1391" s="176"/>
      <c r="F1391" s="14">
        <v>1100</v>
      </c>
      <c r="G1391" s="4"/>
    </row>
    <row r="1392" spans="1:7">
      <c r="A1392" s="17"/>
      <c r="B1392" s="23" t="s">
        <v>439</v>
      </c>
      <c r="C1392" s="176" t="s">
        <v>440</v>
      </c>
      <c r="D1392" s="176"/>
      <c r="E1392" s="176"/>
      <c r="F1392" s="14">
        <v>4708.5</v>
      </c>
      <c r="G1392" s="4"/>
    </row>
    <row r="1393" spans="1:7">
      <c r="A1393" s="17"/>
      <c r="B1393" s="23" t="s">
        <v>446</v>
      </c>
      <c r="C1393" s="176" t="s">
        <v>544</v>
      </c>
      <c r="D1393" s="176"/>
      <c r="E1393" s="176"/>
      <c r="F1393" s="14">
        <v>9029</v>
      </c>
      <c r="G1393" s="4"/>
    </row>
    <row r="1394" spans="1:7">
      <c r="A1394" s="17"/>
      <c r="B1394" s="22" t="s">
        <v>145</v>
      </c>
      <c r="C1394" s="175" t="s">
        <v>77</v>
      </c>
      <c r="D1394" s="175"/>
      <c r="E1394" s="175"/>
      <c r="F1394" s="27">
        <f>F1395+F1407+F1408+F1409+F1410+F1411+F1413</f>
        <v>594947.57000000007</v>
      </c>
      <c r="G1394" s="4"/>
    </row>
    <row r="1395" spans="1:7">
      <c r="A1395" s="17"/>
      <c r="B1395" s="23" t="s">
        <v>562</v>
      </c>
      <c r="C1395" s="176" t="s">
        <v>563</v>
      </c>
      <c r="D1395" s="176"/>
      <c r="E1395" s="176"/>
      <c r="F1395" s="14">
        <f>E1396+E1399+E1400+E1403+E1406</f>
        <v>577818.14</v>
      </c>
      <c r="G1395" s="4"/>
    </row>
    <row r="1396" spans="1:7">
      <c r="A1396" s="17"/>
      <c r="B1396" s="17"/>
      <c r="C1396" s="176" t="s">
        <v>608</v>
      </c>
      <c r="D1396" s="176"/>
      <c r="E1396" s="160">
        <f>E1397+E1398</f>
        <v>204055.14</v>
      </c>
      <c r="F1396" s="9"/>
      <c r="G1396" s="4"/>
    </row>
    <row r="1397" spans="1:7" ht="17.25" customHeight="1">
      <c r="A1397" s="17"/>
      <c r="B1397" s="17"/>
      <c r="C1397" s="176" t="s">
        <v>708</v>
      </c>
      <c r="D1397" s="176"/>
      <c r="E1397" s="40">
        <v>108393.14</v>
      </c>
      <c r="F1397" s="9"/>
      <c r="G1397" s="4"/>
    </row>
    <row r="1398" spans="1:7">
      <c r="A1398" s="17"/>
      <c r="B1398" s="17"/>
      <c r="C1398" s="176" t="s">
        <v>609</v>
      </c>
      <c r="D1398" s="176"/>
      <c r="E1398" s="40">
        <v>95662</v>
      </c>
      <c r="F1398" s="9"/>
      <c r="G1398" s="4"/>
    </row>
    <row r="1399" spans="1:7" ht="45" customHeight="1">
      <c r="A1399" s="17"/>
      <c r="B1399" s="17"/>
      <c r="C1399" s="176" t="s">
        <v>718</v>
      </c>
      <c r="D1399" s="176"/>
      <c r="E1399" s="160">
        <v>30090</v>
      </c>
      <c r="F1399" s="9"/>
      <c r="G1399" s="4"/>
    </row>
    <row r="1400" spans="1:7">
      <c r="A1400" s="17"/>
      <c r="B1400" s="17"/>
      <c r="C1400" s="176" t="s">
        <v>610</v>
      </c>
      <c r="D1400" s="176"/>
      <c r="E1400" s="160">
        <f>E1401+E1402</f>
        <v>4233</v>
      </c>
      <c r="F1400" s="9"/>
      <c r="G1400" s="4"/>
    </row>
    <row r="1401" spans="1:7">
      <c r="A1401" s="17"/>
      <c r="B1401" s="17"/>
      <c r="C1401" s="176" t="s">
        <v>708</v>
      </c>
      <c r="D1401" s="176"/>
      <c r="E1401" s="40">
        <v>55</v>
      </c>
      <c r="F1401" s="9"/>
      <c r="G1401" s="4"/>
    </row>
    <row r="1402" spans="1:7">
      <c r="A1402" s="17"/>
      <c r="B1402" s="17"/>
      <c r="C1402" s="176" t="s">
        <v>609</v>
      </c>
      <c r="D1402" s="176"/>
      <c r="E1402" s="40">
        <v>4178</v>
      </c>
      <c r="F1402" s="9"/>
      <c r="G1402" s="4"/>
    </row>
    <row r="1403" spans="1:7" ht="33" customHeight="1">
      <c r="A1403" s="17"/>
      <c r="B1403" s="17"/>
      <c r="C1403" s="176" t="s">
        <v>611</v>
      </c>
      <c r="D1403" s="176"/>
      <c r="E1403" s="160">
        <f>E1404+E1405</f>
        <v>314160</v>
      </c>
      <c r="F1403" s="9"/>
      <c r="G1403" s="4"/>
    </row>
    <row r="1404" spans="1:7">
      <c r="A1404" s="17"/>
      <c r="B1404" s="17"/>
      <c r="C1404" s="176" t="s">
        <v>708</v>
      </c>
      <c r="D1404" s="176"/>
      <c r="E1404" s="40">
        <v>11790</v>
      </c>
      <c r="F1404" s="9"/>
      <c r="G1404" s="4"/>
    </row>
    <row r="1405" spans="1:7">
      <c r="A1405" s="17"/>
      <c r="B1405" s="17"/>
      <c r="C1405" s="176" t="s">
        <v>609</v>
      </c>
      <c r="D1405" s="176"/>
      <c r="E1405" s="40">
        <v>302370</v>
      </c>
      <c r="F1405" s="9"/>
      <c r="G1405" s="4"/>
    </row>
    <row r="1406" spans="1:7" ht="32.25" customHeight="1">
      <c r="A1406" s="17"/>
      <c r="B1406" s="17"/>
      <c r="C1406" s="176" t="s">
        <v>712</v>
      </c>
      <c r="D1406" s="176"/>
      <c r="E1406" s="160">
        <v>25280</v>
      </c>
      <c r="F1406" s="9"/>
      <c r="G1406" s="4"/>
    </row>
    <row r="1407" spans="1:7">
      <c r="A1407" s="17"/>
      <c r="B1407" s="23" t="s">
        <v>389</v>
      </c>
      <c r="C1407" s="176" t="s">
        <v>392</v>
      </c>
      <c r="D1407" s="176"/>
      <c r="E1407" s="176"/>
      <c r="F1407" s="14">
        <v>1266</v>
      </c>
      <c r="G1407" s="4"/>
    </row>
    <row r="1408" spans="1:7">
      <c r="A1408" s="17"/>
      <c r="B1408" s="23" t="s">
        <v>390</v>
      </c>
      <c r="C1408" s="176" t="s">
        <v>393</v>
      </c>
      <c r="D1408" s="176"/>
      <c r="E1408" s="176"/>
      <c r="F1408" s="14">
        <v>73.5</v>
      </c>
      <c r="G1408" s="4"/>
    </row>
    <row r="1409" spans="1:7" ht="28.5" customHeight="1">
      <c r="A1409" s="17"/>
      <c r="B1409" s="23" t="s">
        <v>408</v>
      </c>
      <c r="C1409" s="176" t="s">
        <v>612</v>
      </c>
      <c r="D1409" s="176"/>
      <c r="E1409" s="176"/>
      <c r="F1409" s="14">
        <v>7200</v>
      </c>
      <c r="G1409" s="4"/>
    </row>
    <row r="1410" spans="1:7">
      <c r="A1410" s="17"/>
      <c r="B1410" s="23" t="s">
        <v>363</v>
      </c>
      <c r="C1410" s="176" t="s">
        <v>613</v>
      </c>
      <c r="D1410" s="176"/>
      <c r="E1410" s="176"/>
      <c r="F1410" s="14">
        <v>4758.91</v>
      </c>
      <c r="G1410" s="4"/>
    </row>
    <row r="1411" spans="1:7">
      <c r="A1411" s="17"/>
      <c r="B1411" s="23" t="s">
        <v>353</v>
      </c>
      <c r="C1411" s="176" t="s">
        <v>366</v>
      </c>
      <c r="D1411" s="176"/>
      <c r="E1411" s="176"/>
      <c r="F1411" s="14">
        <v>3758.02</v>
      </c>
      <c r="G1411" s="4"/>
    </row>
    <row r="1412" spans="1:7" ht="15.75" customHeight="1">
      <c r="A1412" s="17"/>
      <c r="B1412" s="23"/>
      <c r="C1412" s="176" t="s">
        <v>614</v>
      </c>
      <c r="D1412" s="176"/>
      <c r="E1412" s="176"/>
      <c r="F1412" s="14"/>
      <c r="G1412" s="4"/>
    </row>
    <row r="1413" spans="1:7">
      <c r="A1413" s="17"/>
      <c r="B1413" s="23" t="s">
        <v>443</v>
      </c>
      <c r="C1413" s="176" t="s">
        <v>615</v>
      </c>
      <c r="D1413" s="176"/>
      <c r="E1413" s="176"/>
      <c r="F1413" s="14">
        <v>73</v>
      </c>
      <c r="G1413" s="4"/>
    </row>
    <row r="1414" spans="1:7" s="81" customFormat="1">
      <c r="A1414" s="17"/>
      <c r="B1414" s="17"/>
      <c r="C1414" s="80"/>
      <c r="D1414" s="80"/>
      <c r="E1414" s="80"/>
      <c r="F1414" s="9"/>
      <c r="G1414" s="4"/>
    </row>
    <row r="1415" spans="1:7">
      <c r="A1415" s="198" t="s">
        <v>616</v>
      </c>
      <c r="B1415" s="198"/>
      <c r="C1415" s="198"/>
      <c r="D1415" s="198"/>
      <c r="E1415" s="198"/>
      <c r="F1415" s="136">
        <f>F1417</f>
        <v>360645.87</v>
      </c>
      <c r="G1415" s="4"/>
    </row>
    <row r="1416" spans="1:7">
      <c r="A1416" s="47"/>
      <c r="B1416" s="47"/>
      <c r="C1416" s="244" t="s">
        <v>617</v>
      </c>
      <c r="D1416" s="245"/>
      <c r="E1416" s="246"/>
      <c r="F1416" s="9"/>
      <c r="G1416" s="4"/>
    </row>
    <row r="1417" spans="1:7">
      <c r="A1417" s="17"/>
      <c r="B1417" s="22" t="s">
        <v>213</v>
      </c>
      <c r="C1417" s="175" t="s">
        <v>77</v>
      </c>
      <c r="D1417" s="175"/>
      <c r="E1417" s="175"/>
      <c r="F1417" s="27">
        <f>F1418+F1419+F1420+F1421+F1422+F1423+F1424+F1425+F1426+F1427+F1428+F1429+F1430+F1431+F1432+F1433</f>
        <v>360645.87</v>
      </c>
      <c r="G1417" s="4"/>
    </row>
    <row r="1418" spans="1:7" ht="44.25" customHeight="1">
      <c r="A1418" s="17"/>
      <c r="B1418" s="129" t="s">
        <v>618</v>
      </c>
      <c r="C1418" s="177" t="s">
        <v>619</v>
      </c>
      <c r="D1418" s="177"/>
      <c r="E1418" s="177"/>
      <c r="F1418" s="14">
        <v>49090.55</v>
      </c>
      <c r="G1418" s="4"/>
    </row>
    <row r="1419" spans="1:7">
      <c r="A1419" s="17"/>
      <c r="B1419" s="23" t="s">
        <v>620</v>
      </c>
      <c r="C1419" s="176" t="s">
        <v>391</v>
      </c>
      <c r="D1419" s="176"/>
      <c r="E1419" s="176"/>
      <c r="F1419" s="14">
        <v>19763.5</v>
      </c>
      <c r="G1419" s="4"/>
    </row>
    <row r="1420" spans="1:7">
      <c r="A1420" s="17"/>
      <c r="B1420" s="23" t="s">
        <v>389</v>
      </c>
      <c r="C1420" s="176" t="s">
        <v>392</v>
      </c>
      <c r="D1420" s="176"/>
      <c r="E1420" s="176"/>
      <c r="F1420" s="14">
        <v>1458.48</v>
      </c>
      <c r="G1420" s="4"/>
    </row>
    <row r="1421" spans="1:7">
      <c r="A1421" s="17"/>
      <c r="B1421" s="23" t="s">
        <v>622</v>
      </c>
      <c r="C1421" s="176" t="s">
        <v>392</v>
      </c>
      <c r="D1421" s="176"/>
      <c r="E1421" s="176"/>
      <c r="F1421" s="14">
        <v>9923.76</v>
      </c>
      <c r="G1421" s="4"/>
    </row>
    <row r="1422" spans="1:7">
      <c r="A1422" s="17"/>
      <c r="B1422" s="23" t="s">
        <v>390</v>
      </c>
      <c r="C1422" s="176" t="s">
        <v>393</v>
      </c>
      <c r="D1422" s="176"/>
      <c r="E1422" s="176"/>
      <c r="F1422" s="14">
        <v>165.04</v>
      </c>
      <c r="G1422" s="4"/>
    </row>
    <row r="1423" spans="1:7">
      <c r="A1423" s="17"/>
      <c r="B1423" s="23" t="s">
        <v>621</v>
      </c>
      <c r="C1423" s="176" t="s">
        <v>393</v>
      </c>
      <c r="D1423" s="176"/>
      <c r="E1423" s="176"/>
      <c r="F1423" s="14">
        <v>1216.93</v>
      </c>
      <c r="G1423" s="4"/>
    </row>
    <row r="1424" spans="1:7">
      <c r="A1424" s="17"/>
      <c r="B1424" s="23" t="s">
        <v>408</v>
      </c>
      <c r="C1424" s="176" t="s">
        <v>579</v>
      </c>
      <c r="D1424" s="176"/>
      <c r="E1424" s="176"/>
      <c r="F1424" s="14">
        <v>25606.35</v>
      </c>
      <c r="G1424" s="4"/>
    </row>
    <row r="1425" spans="1:7">
      <c r="A1425" s="17"/>
      <c r="B1425" s="23" t="s">
        <v>623</v>
      </c>
      <c r="C1425" s="176" t="s">
        <v>579</v>
      </c>
      <c r="D1425" s="176"/>
      <c r="E1425" s="176"/>
      <c r="F1425" s="14">
        <v>99973.36</v>
      </c>
      <c r="G1425" s="4"/>
    </row>
    <row r="1426" spans="1:7">
      <c r="A1426" s="17"/>
      <c r="B1426" s="23" t="s">
        <v>363</v>
      </c>
      <c r="C1426" s="176" t="s">
        <v>364</v>
      </c>
      <c r="D1426" s="176"/>
      <c r="E1426" s="176"/>
      <c r="F1426" s="14">
        <v>1981</v>
      </c>
      <c r="G1426" s="4"/>
    </row>
    <row r="1427" spans="1:7">
      <c r="A1427" s="17"/>
      <c r="B1427" s="23" t="s">
        <v>624</v>
      </c>
      <c r="C1427" s="176" t="s">
        <v>364</v>
      </c>
      <c r="D1427" s="176"/>
      <c r="E1427" s="176"/>
      <c r="F1427" s="14">
        <v>37185.599999999999</v>
      </c>
      <c r="G1427" s="4"/>
    </row>
    <row r="1428" spans="1:7">
      <c r="A1428" s="17"/>
      <c r="B1428" s="23" t="s">
        <v>625</v>
      </c>
      <c r="C1428" s="176" t="s">
        <v>482</v>
      </c>
      <c r="D1428" s="176"/>
      <c r="E1428" s="176"/>
      <c r="F1428" s="14">
        <v>2696.97</v>
      </c>
      <c r="G1428" s="4"/>
    </row>
    <row r="1429" spans="1:7">
      <c r="A1429" s="17"/>
      <c r="B1429" s="23" t="s">
        <v>353</v>
      </c>
      <c r="C1429" s="176" t="s">
        <v>366</v>
      </c>
      <c r="D1429" s="176"/>
      <c r="E1429" s="176"/>
      <c r="F1429" s="14">
        <v>49688</v>
      </c>
      <c r="G1429" s="4"/>
    </row>
    <row r="1430" spans="1:7">
      <c r="A1430" s="17"/>
      <c r="B1430" s="23" t="s">
        <v>626</v>
      </c>
      <c r="C1430" s="176" t="s">
        <v>366</v>
      </c>
      <c r="D1430" s="176"/>
      <c r="E1430" s="176"/>
      <c r="F1430" s="14">
        <v>53377.33</v>
      </c>
      <c r="G1430" s="4"/>
    </row>
    <row r="1431" spans="1:7">
      <c r="A1431" s="17"/>
      <c r="B1431" s="23" t="s">
        <v>443</v>
      </c>
      <c r="C1431" s="176" t="s">
        <v>627</v>
      </c>
      <c r="D1431" s="176"/>
      <c r="E1431" s="176"/>
      <c r="F1431" s="14">
        <v>2519</v>
      </c>
      <c r="G1431" s="4"/>
    </row>
    <row r="1432" spans="1:7">
      <c r="A1432" s="17"/>
      <c r="B1432" s="23" t="s">
        <v>628</v>
      </c>
      <c r="C1432" s="176" t="s">
        <v>627</v>
      </c>
      <c r="D1432" s="176"/>
      <c r="E1432" s="176"/>
      <c r="F1432" s="14">
        <v>0</v>
      </c>
      <c r="G1432" s="4"/>
    </row>
    <row r="1433" spans="1:7" ht="44.25" customHeight="1">
      <c r="A1433" s="17"/>
      <c r="B1433" s="23" t="s">
        <v>629</v>
      </c>
      <c r="C1433" s="176" t="s">
        <v>630</v>
      </c>
      <c r="D1433" s="176"/>
      <c r="E1433" s="176"/>
      <c r="F1433" s="14">
        <v>6000</v>
      </c>
      <c r="G1433" s="4"/>
    </row>
    <row r="1434" spans="1:7" s="81" customFormat="1" ht="13.5" customHeight="1">
      <c r="A1434" s="17"/>
      <c r="B1434" s="17"/>
      <c r="C1434" s="80"/>
      <c r="D1434" s="80"/>
      <c r="E1434" s="80"/>
      <c r="F1434" s="9"/>
      <c r="G1434" s="4"/>
    </row>
    <row r="1435" spans="1:7">
      <c r="A1435" s="198" t="s">
        <v>631</v>
      </c>
      <c r="B1435" s="198"/>
      <c r="C1435" s="198"/>
      <c r="D1435" s="198"/>
      <c r="E1435" s="198"/>
      <c r="F1435" s="136">
        <f>F1436+F1443+F1445</f>
        <v>710522.17</v>
      </c>
      <c r="G1435" s="4"/>
    </row>
    <row r="1436" spans="1:7">
      <c r="A1436" s="17"/>
      <c r="B1436" s="22" t="s">
        <v>214</v>
      </c>
      <c r="C1436" s="175" t="s">
        <v>215</v>
      </c>
      <c r="D1436" s="175"/>
      <c r="E1436" s="175"/>
      <c r="F1436" s="27">
        <f>F1437+F1438+F1439+F1440+F1441+F1442</f>
        <v>353746.21</v>
      </c>
      <c r="G1436" s="4"/>
    </row>
    <row r="1437" spans="1:7">
      <c r="A1437" s="17"/>
      <c r="B1437" s="23" t="s">
        <v>403</v>
      </c>
      <c r="C1437" s="176" t="s">
        <v>404</v>
      </c>
      <c r="D1437" s="176"/>
      <c r="E1437" s="176"/>
      <c r="F1437" s="14">
        <v>21939.25</v>
      </c>
      <c r="G1437" s="4"/>
    </row>
    <row r="1438" spans="1:7">
      <c r="A1438" s="17"/>
      <c r="B1438" s="23" t="s">
        <v>388</v>
      </c>
      <c r="C1438" s="176" t="s">
        <v>391</v>
      </c>
      <c r="D1438" s="176"/>
      <c r="E1438" s="176"/>
      <c r="F1438" s="14">
        <v>242655.35</v>
      </c>
      <c r="G1438" s="4"/>
    </row>
    <row r="1439" spans="1:7">
      <c r="A1439" s="17"/>
      <c r="B1439" s="23" t="s">
        <v>452</v>
      </c>
      <c r="C1439" s="176" t="s">
        <v>405</v>
      </c>
      <c r="D1439" s="176"/>
      <c r="E1439" s="176"/>
      <c r="F1439" s="14">
        <v>20231.27</v>
      </c>
      <c r="G1439" s="4"/>
    </row>
    <row r="1440" spans="1:7">
      <c r="A1440" s="17"/>
      <c r="B1440" s="23" t="s">
        <v>389</v>
      </c>
      <c r="C1440" s="176" t="s">
        <v>392</v>
      </c>
      <c r="D1440" s="176"/>
      <c r="E1440" s="176"/>
      <c r="F1440" s="14">
        <v>47709.21</v>
      </c>
      <c r="G1440" s="4"/>
    </row>
    <row r="1441" spans="1:7">
      <c r="A1441" s="17"/>
      <c r="B1441" s="23" t="s">
        <v>390</v>
      </c>
      <c r="C1441" s="176" t="s">
        <v>393</v>
      </c>
      <c r="D1441" s="176"/>
      <c r="E1441" s="176"/>
      <c r="F1441" s="14">
        <v>6811.13</v>
      </c>
      <c r="G1441" s="4"/>
    </row>
    <row r="1442" spans="1:7">
      <c r="A1442" s="17"/>
      <c r="B1442" s="23" t="s">
        <v>446</v>
      </c>
      <c r="C1442" s="176" t="s">
        <v>544</v>
      </c>
      <c r="D1442" s="176"/>
      <c r="E1442" s="176"/>
      <c r="F1442" s="14">
        <v>14400</v>
      </c>
      <c r="G1442" s="4"/>
    </row>
    <row r="1443" spans="1:7">
      <c r="A1443" s="17"/>
      <c r="B1443" s="22" t="s">
        <v>147</v>
      </c>
      <c r="C1443" s="175" t="s">
        <v>148</v>
      </c>
      <c r="D1443" s="175"/>
      <c r="E1443" s="175"/>
      <c r="F1443" s="27">
        <f>F1444</f>
        <v>355849.71</v>
      </c>
      <c r="G1443" s="4"/>
    </row>
    <row r="1444" spans="1:7">
      <c r="A1444" s="17"/>
      <c r="B1444" s="23" t="s">
        <v>632</v>
      </c>
      <c r="C1444" s="176" t="s">
        <v>633</v>
      </c>
      <c r="D1444" s="176"/>
      <c r="E1444" s="176"/>
      <c r="F1444" s="14">
        <v>355849.71</v>
      </c>
      <c r="G1444" s="4"/>
    </row>
    <row r="1445" spans="1:7">
      <c r="A1445" s="17"/>
      <c r="B1445" s="22" t="s">
        <v>216</v>
      </c>
      <c r="C1445" s="175" t="s">
        <v>199</v>
      </c>
      <c r="D1445" s="175"/>
      <c r="E1445" s="175"/>
      <c r="F1445" s="27">
        <f>F1446</f>
        <v>926.25</v>
      </c>
      <c r="G1445" s="4"/>
    </row>
    <row r="1446" spans="1:7">
      <c r="A1446" s="17"/>
      <c r="B1446" s="23" t="s">
        <v>353</v>
      </c>
      <c r="C1446" s="176" t="s">
        <v>366</v>
      </c>
      <c r="D1446" s="176"/>
      <c r="E1446" s="176"/>
      <c r="F1446" s="14">
        <v>926.25</v>
      </c>
      <c r="G1446" s="4"/>
    </row>
    <row r="1447" spans="1:7" s="84" customFormat="1">
      <c r="A1447" s="17"/>
      <c r="B1447" s="47"/>
      <c r="C1447" s="156"/>
      <c r="D1447" s="156"/>
      <c r="E1447" s="156"/>
      <c r="F1447" s="49"/>
      <c r="G1447" s="4"/>
    </row>
    <row r="1448" spans="1:7" ht="21.75" customHeight="1">
      <c r="A1448" s="198" t="s">
        <v>635</v>
      </c>
      <c r="B1448" s="198"/>
      <c r="C1448" s="198"/>
      <c r="D1448" s="198"/>
      <c r="E1448" s="198"/>
      <c r="F1448" s="136">
        <f>F1449+F1451+F1453+F1455+F1459+F1461+F1463</f>
        <v>1175487.44</v>
      </c>
      <c r="G1448" s="4"/>
    </row>
    <row r="1449" spans="1:7">
      <c r="A1449" s="17"/>
      <c r="B1449" s="22" t="s">
        <v>634</v>
      </c>
      <c r="C1449" s="175" t="s">
        <v>636</v>
      </c>
      <c r="D1449" s="175"/>
      <c r="E1449" s="175"/>
      <c r="F1449" s="27">
        <f>F1450</f>
        <v>110595.24</v>
      </c>
      <c r="G1449" s="4"/>
    </row>
    <row r="1450" spans="1:7">
      <c r="A1450" s="17"/>
      <c r="B1450" s="23" t="s">
        <v>353</v>
      </c>
      <c r="C1450" s="176" t="s">
        <v>366</v>
      </c>
      <c r="D1450" s="176"/>
      <c r="E1450" s="176"/>
      <c r="F1450" s="14">
        <v>110595.24</v>
      </c>
      <c r="G1450" s="4"/>
    </row>
    <row r="1451" spans="1:7">
      <c r="A1451" s="17"/>
      <c r="B1451" s="22" t="s">
        <v>220</v>
      </c>
      <c r="C1451" s="175" t="s">
        <v>221</v>
      </c>
      <c r="D1451" s="175"/>
      <c r="E1451" s="175"/>
      <c r="F1451" s="27">
        <f>F1452</f>
        <v>476008.48</v>
      </c>
      <c r="G1451" s="4"/>
    </row>
    <row r="1452" spans="1:7">
      <c r="A1452" s="17"/>
      <c r="B1452" s="23" t="s">
        <v>353</v>
      </c>
      <c r="C1452" s="176" t="s">
        <v>366</v>
      </c>
      <c r="D1452" s="176"/>
      <c r="E1452" s="176"/>
      <c r="F1452" s="14">
        <v>476008.48</v>
      </c>
      <c r="G1452" s="4"/>
    </row>
    <row r="1453" spans="1:7">
      <c r="A1453" s="17"/>
      <c r="B1453" s="22" t="s">
        <v>222</v>
      </c>
      <c r="C1453" s="175" t="s">
        <v>223</v>
      </c>
      <c r="D1453" s="175"/>
      <c r="E1453" s="175"/>
      <c r="F1453" s="27">
        <f>F1454</f>
        <v>37420.36</v>
      </c>
      <c r="G1453" s="4"/>
    </row>
    <row r="1454" spans="1:7">
      <c r="A1454" s="17"/>
      <c r="B1454" s="23" t="s">
        <v>353</v>
      </c>
      <c r="C1454" s="176" t="s">
        <v>366</v>
      </c>
      <c r="D1454" s="176"/>
      <c r="E1454" s="176"/>
      <c r="F1454" s="14">
        <v>37420.36</v>
      </c>
      <c r="G1454" s="4"/>
    </row>
    <row r="1455" spans="1:7">
      <c r="A1455" s="17"/>
      <c r="B1455" s="22" t="s">
        <v>224</v>
      </c>
      <c r="C1455" s="175" t="s">
        <v>225</v>
      </c>
      <c r="D1455" s="175"/>
      <c r="E1455" s="175"/>
      <c r="F1455" s="27">
        <f>F1456+F1457+F1458</f>
        <v>492028.07</v>
      </c>
      <c r="G1455" s="4"/>
    </row>
    <row r="1456" spans="1:7">
      <c r="A1456" s="17"/>
      <c r="B1456" s="23" t="s">
        <v>363</v>
      </c>
      <c r="C1456" s="176" t="s">
        <v>364</v>
      </c>
      <c r="D1456" s="176"/>
      <c r="E1456" s="176"/>
      <c r="F1456" s="14">
        <v>0</v>
      </c>
      <c r="G1456" s="4"/>
    </row>
    <row r="1457" spans="1:7">
      <c r="A1457" s="17"/>
      <c r="B1457" s="23" t="s">
        <v>416</v>
      </c>
      <c r="C1457" s="176" t="s">
        <v>417</v>
      </c>
      <c r="D1457" s="176"/>
      <c r="E1457" s="176"/>
      <c r="F1457" s="14">
        <v>460142.62</v>
      </c>
      <c r="G1457" s="4"/>
    </row>
    <row r="1458" spans="1:7">
      <c r="A1458" s="17"/>
      <c r="B1458" s="23" t="s">
        <v>353</v>
      </c>
      <c r="C1458" s="176" t="s">
        <v>366</v>
      </c>
      <c r="D1458" s="176"/>
      <c r="E1458" s="176"/>
      <c r="F1458" s="14">
        <v>31885.45</v>
      </c>
      <c r="G1458" s="4"/>
    </row>
    <row r="1459" spans="1:7" ht="31.5" customHeight="1">
      <c r="A1459" s="17"/>
      <c r="B1459" s="22" t="s">
        <v>149</v>
      </c>
      <c r="C1459" s="175" t="s">
        <v>150</v>
      </c>
      <c r="D1459" s="175"/>
      <c r="E1459" s="175"/>
      <c r="F1459" s="27">
        <f>F1460</f>
        <v>25983.75</v>
      </c>
      <c r="G1459" s="4"/>
    </row>
    <row r="1460" spans="1:7">
      <c r="A1460" s="17"/>
      <c r="B1460" s="23" t="s">
        <v>363</v>
      </c>
      <c r="C1460" s="176" t="s">
        <v>364</v>
      </c>
      <c r="D1460" s="176"/>
      <c r="E1460" s="176"/>
      <c r="F1460" s="14">
        <v>25983.75</v>
      </c>
      <c r="G1460" s="4"/>
    </row>
    <row r="1461" spans="1:7" ht="32.25" customHeight="1">
      <c r="A1461" s="17"/>
      <c r="B1461" s="22" t="s">
        <v>151</v>
      </c>
      <c r="C1461" s="175" t="s">
        <v>637</v>
      </c>
      <c r="D1461" s="175"/>
      <c r="E1461" s="175"/>
      <c r="F1461" s="27">
        <f>F1462</f>
        <v>0</v>
      </c>
      <c r="G1461" s="4"/>
    </row>
    <row r="1462" spans="1:7">
      <c r="A1462" s="17"/>
      <c r="B1462" s="23" t="s">
        <v>353</v>
      </c>
      <c r="C1462" s="176" t="s">
        <v>366</v>
      </c>
      <c r="D1462" s="176"/>
      <c r="E1462" s="176"/>
      <c r="F1462" s="14">
        <v>0</v>
      </c>
      <c r="G1462" s="4"/>
    </row>
    <row r="1463" spans="1:7">
      <c r="A1463" s="17"/>
      <c r="B1463" s="22" t="s">
        <v>226</v>
      </c>
      <c r="C1463" s="175" t="s">
        <v>77</v>
      </c>
      <c r="D1463" s="175"/>
      <c r="E1463" s="175"/>
      <c r="F1463" s="27">
        <f>F1464</f>
        <v>33451.54</v>
      </c>
      <c r="G1463" s="4"/>
    </row>
    <row r="1464" spans="1:7">
      <c r="A1464" s="17"/>
      <c r="B1464" s="23" t="s">
        <v>353</v>
      </c>
      <c r="C1464" s="176" t="s">
        <v>366</v>
      </c>
      <c r="D1464" s="176"/>
      <c r="E1464" s="176"/>
      <c r="F1464" s="14">
        <v>33451.54</v>
      </c>
      <c r="G1464" s="4"/>
    </row>
    <row r="1465" spans="1:7" s="81" customFormat="1">
      <c r="A1465" s="17"/>
      <c r="B1465" s="17"/>
      <c r="C1465" s="80"/>
      <c r="D1465" s="80"/>
      <c r="E1465" s="80"/>
      <c r="F1465" s="9"/>
      <c r="G1465" s="4"/>
    </row>
    <row r="1466" spans="1:7">
      <c r="A1466" s="198" t="s">
        <v>713</v>
      </c>
      <c r="B1466" s="198"/>
      <c r="C1466" s="198"/>
      <c r="D1466" s="198"/>
      <c r="E1466" s="198"/>
      <c r="F1466" s="136">
        <f>F1467+F1471+F1473</f>
        <v>1336360</v>
      </c>
      <c r="G1466" s="4"/>
    </row>
    <row r="1467" spans="1:7">
      <c r="A1467" s="17"/>
      <c r="B1467" s="22" t="s">
        <v>153</v>
      </c>
      <c r="C1467" s="175" t="s">
        <v>154</v>
      </c>
      <c r="D1467" s="175"/>
      <c r="E1467" s="175"/>
      <c r="F1467" s="27">
        <f>F1468+F1469</f>
        <v>1194760</v>
      </c>
      <c r="G1467" s="4"/>
    </row>
    <row r="1468" spans="1:7" ht="30" customHeight="1">
      <c r="A1468" s="17"/>
      <c r="B1468" s="23" t="s">
        <v>638</v>
      </c>
      <c r="C1468" s="176" t="s">
        <v>639</v>
      </c>
      <c r="D1468" s="176"/>
      <c r="E1468" s="176"/>
      <c r="F1468" s="14">
        <v>1192300</v>
      </c>
      <c r="G1468" s="4"/>
    </row>
    <row r="1469" spans="1:7">
      <c r="A1469" s="17"/>
      <c r="B1469" s="23" t="s">
        <v>355</v>
      </c>
      <c r="C1469" s="176" t="s">
        <v>640</v>
      </c>
      <c r="D1469" s="176"/>
      <c r="E1469" s="176"/>
      <c r="F1469" s="14">
        <v>2460</v>
      </c>
      <c r="G1469" s="4"/>
    </row>
    <row r="1470" spans="1:7" s="81" customFormat="1">
      <c r="A1470" s="17"/>
      <c r="B1470" s="17"/>
      <c r="C1470" s="177" t="s">
        <v>670</v>
      </c>
      <c r="D1470" s="177"/>
      <c r="E1470" s="177"/>
      <c r="F1470" s="9"/>
      <c r="G1470" s="4"/>
    </row>
    <row r="1471" spans="1:7">
      <c r="A1471" s="17"/>
      <c r="B1471" s="22" t="s">
        <v>227</v>
      </c>
      <c r="C1471" s="175" t="s">
        <v>228</v>
      </c>
      <c r="D1471" s="175"/>
      <c r="E1471" s="175"/>
      <c r="F1471" s="27">
        <f>F1472</f>
        <v>138600</v>
      </c>
      <c r="G1471" s="4"/>
    </row>
    <row r="1472" spans="1:7" ht="28.5" customHeight="1">
      <c r="A1472" s="17"/>
      <c r="B1472" s="23" t="s">
        <v>638</v>
      </c>
      <c r="C1472" s="176" t="s">
        <v>639</v>
      </c>
      <c r="D1472" s="176"/>
      <c r="E1472" s="176"/>
      <c r="F1472" s="14">
        <v>138600</v>
      </c>
      <c r="G1472" s="4"/>
    </row>
    <row r="1473" spans="1:7">
      <c r="A1473" s="17"/>
      <c r="B1473" s="22" t="s">
        <v>229</v>
      </c>
      <c r="C1473" s="175" t="s">
        <v>230</v>
      </c>
      <c r="D1473" s="175"/>
      <c r="E1473" s="175"/>
      <c r="F1473" s="27">
        <f>F1474</f>
        <v>3000</v>
      </c>
      <c r="G1473" s="4"/>
    </row>
    <row r="1474" spans="1:7">
      <c r="A1474" s="17"/>
      <c r="B1474" s="23" t="s">
        <v>353</v>
      </c>
      <c r="C1474" s="176" t="s">
        <v>366</v>
      </c>
      <c r="D1474" s="176"/>
      <c r="E1474" s="176"/>
      <c r="F1474" s="14">
        <v>3000</v>
      </c>
      <c r="G1474" s="4"/>
    </row>
    <row r="1475" spans="1:7">
      <c r="A1475" s="17"/>
      <c r="B1475" s="17"/>
      <c r="C1475" s="75"/>
      <c r="D1475" s="75"/>
      <c r="E1475" s="76"/>
      <c r="F1475" s="9"/>
      <c r="G1475" s="4"/>
    </row>
    <row r="1476" spans="1:7">
      <c r="A1476" s="17"/>
      <c r="B1476" s="17"/>
      <c r="C1476" s="247" t="s">
        <v>63</v>
      </c>
      <c r="D1476" s="247"/>
      <c r="E1476" s="247"/>
      <c r="F1476" s="136">
        <f>F795+F824+F848+F861+F870+F963+F982+F1017+F1021+F1146+F1174+F1415+F1435+F1448+F1466</f>
        <v>34191071.590000004</v>
      </c>
      <c r="G1476" s="4"/>
    </row>
    <row r="1477" spans="1:7">
      <c r="A1477" s="17"/>
      <c r="B1477" s="17"/>
      <c r="C1477" s="75"/>
      <c r="D1477" s="75"/>
      <c r="E1477" s="76"/>
      <c r="F1477" s="9"/>
      <c r="G1477" s="4"/>
    </row>
    <row r="1478" spans="1:7">
      <c r="A1478" s="17"/>
      <c r="B1478" s="17"/>
      <c r="C1478" s="75"/>
      <c r="D1478" s="75"/>
      <c r="E1478" s="76"/>
      <c r="F1478" s="9"/>
      <c r="G1478" s="4"/>
    </row>
    <row r="1479" spans="1:7">
      <c r="A1479" s="17"/>
      <c r="B1479" s="17"/>
      <c r="C1479" s="75"/>
      <c r="D1479" s="75"/>
      <c r="E1479" s="76"/>
      <c r="F1479" s="9"/>
      <c r="G1479" s="4"/>
    </row>
    <row r="1480" spans="1:7">
      <c r="A1480" s="17"/>
      <c r="B1480" s="17"/>
      <c r="C1480" s="75"/>
      <c r="D1480" s="75"/>
      <c r="E1480" s="76"/>
      <c r="F1480" s="9"/>
      <c r="G1480" s="4"/>
    </row>
    <row r="1481" spans="1:7">
      <c r="A1481" s="17"/>
      <c r="B1481" s="17"/>
      <c r="C1481" s="75"/>
      <c r="D1481" s="75"/>
      <c r="E1481" s="76"/>
      <c r="F1481" s="9"/>
      <c r="G1481" s="4"/>
    </row>
    <row r="1482" spans="1:7">
      <c r="A1482" s="17"/>
      <c r="B1482" s="17"/>
      <c r="C1482" s="75"/>
      <c r="D1482" s="75"/>
      <c r="E1482" s="76"/>
      <c r="F1482" s="9"/>
      <c r="G1482" s="4"/>
    </row>
    <row r="1483" spans="1:7">
      <c r="A1483" s="17"/>
      <c r="B1483" s="17"/>
      <c r="C1483" s="75"/>
      <c r="D1483" s="75"/>
      <c r="E1483" s="76"/>
      <c r="F1483" s="9"/>
      <c r="G1483" s="4"/>
    </row>
    <row r="1484" spans="1:7">
      <c r="A1484" s="17"/>
      <c r="B1484" s="17"/>
      <c r="C1484" s="75"/>
      <c r="D1484" s="75"/>
      <c r="E1484" s="76"/>
      <c r="F1484" s="9"/>
      <c r="G1484" s="4"/>
    </row>
    <row r="1485" spans="1:7">
      <c r="A1485" s="17"/>
      <c r="B1485" s="17"/>
      <c r="C1485" s="75"/>
      <c r="D1485" s="75"/>
      <c r="E1485" s="76"/>
      <c r="F1485" s="9"/>
      <c r="G1485" s="4"/>
    </row>
    <row r="1486" spans="1:7">
      <c r="A1486" s="17"/>
      <c r="B1486" s="17"/>
      <c r="C1486" s="75"/>
      <c r="D1486" s="75"/>
      <c r="E1486" s="76"/>
      <c r="F1486" s="9"/>
      <c r="G1486" s="4"/>
    </row>
    <row r="1487" spans="1:7">
      <c r="A1487" s="17"/>
      <c r="B1487" s="17"/>
      <c r="C1487" s="75"/>
      <c r="D1487" s="75"/>
      <c r="E1487" s="76"/>
      <c r="F1487" s="9"/>
      <c r="G1487" s="4"/>
    </row>
    <row r="1488" spans="1:7">
      <c r="A1488" s="17"/>
      <c r="B1488" s="17"/>
      <c r="C1488" s="75"/>
      <c r="D1488" s="75"/>
      <c r="E1488" s="76"/>
      <c r="F1488" s="9"/>
      <c r="G1488" s="4"/>
    </row>
    <row r="1489" spans="1:7">
      <c r="A1489" s="17"/>
      <c r="B1489" s="17"/>
      <c r="C1489" s="75"/>
      <c r="D1489" s="75"/>
      <c r="E1489" s="76"/>
      <c r="F1489" s="9"/>
      <c r="G1489" s="4"/>
    </row>
    <row r="1490" spans="1:7">
      <c r="A1490" s="17"/>
      <c r="B1490" s="17"/>
      <c r="C1490" s="75"/>
      <c r="D1490" s="75"/>
      <c r="E1490" s="76"/>
      <c r="F1490" s="9"/>
      <c r="G1490" s="4"/>
    </row>
    <row r="1491" spans="1:7">
      <c r="A1491" s="17"/>
      <c r="B1491" s="17"/>
      <c r="C1491" s="75"/>
      <c r="D1491" s="75"/>
      <c r="E1491" s="76"/>
      <c r="F1491" s="9"/>
      <c r="G1491" s="4"/>
    </row>
    <row r="1492" spans="1:7">
      <c r="A1492" s="17"/>
      <c r="B1492" s="17"/>
      <c r="C1492" s="75"/>
      <c r="D1492" s="75"/>
      <c r="E1492" s="76"/>
      <c r="F1492" s="9"/>
      <c r="G1492" s="4"/>
    </row>
    <row r="1493" spans="1:7">
      <c r="A1493" s="17"/>
      <c r="B1493" s="17"/>
      <c r="C1493" s="75"/>
      <c r="D1493" s="75"/>
      <c r="E1493" s="76"/>
      <c r="F1493" s="9"/>
      <c r="G1493" s="4"/>
    </row>
    <row r="1494" spans="1:7">
      <c r="A1494" s="17"/>
      <c r="B1494" s="17"/>
      <c r="C1494" s="75"/>
      <c r="D1494" s="75"/>
      <c r="E1494" s="76"/>
      <c r="F1494" s="9"/>
      <c r="G1494" s="4"/>
    </row>
    <row r="1495" spans="1:7">
      <c r="A1495" s="17"/>
      <c r="B1495" s="17"/>
      <c r="C1495" s="75"/>
      <c r="D1495" s="75"/>
      <c r="E1495" s="76"/>
      <c r="F1495" s="9"/>
      <c r="G1495" s="4"/>
    </row>
    <row r="1496" spans="1:7">
      <c r="A1496" s="17"/>
      <c r="B1496" s="17"/>
      <c r="C1496" s="75"/>
      <c r="D1496" s="75"/>
      <c r="E1496" s="76"/>
      <c r="F1496" s="9"/>
      <c r="G1496" s="4"/>
    </row>
    <row r="1497" spans="1:7">
      <c r="A1497" s="17"/>
      <c r="B1497" s="17"/>
      <c r="C1497" s="75"/>
      <c r="D1497" s="75"/>
      <c r="E1497" s="76"/>
      <c r="F1497" s="9"/>
      <c r="G1497" s="4"/>
    </row>
    <row r="1498" spans="1:7">
      <c r="A1498" s="17"/>
      <c r="B1498" s="17"/>
      <c r="C1498" s="75"/>
      <c r="D1498" s="75"/>
      <c r="E1498" s="76"/>
      <c r="F1498" s="9"/>
      <c r="G1498" s="4"/>
    </row>
    <row r="1499" spans="1:7">
      <c r="A1499" s="17"/>
      <c r="B1499" s="17"/>
      <c r="C1499" s="75"/>
      <c r="D1499" s="75"/>
      <c r="E1499" s="76"/>
      <c r="F1499" s="9"/>
      <c r="G1499" s="4"/>
    </row>
    <row r="1500" spans="1:7">
      <c r="A1500" s="17"/>
      <c r="B1500" s="17"/>
      <c r="C1500" s="75"/>
      <c r="D1500" s="75"/>
      <c r="E1500" s="76"/>
      <c r="F1500" s="9"/>
      <c r="G1500" s="4"/>
    </row>
    <row r="1501" spans="1:7">
      <c r="A1501" s="17"/>
      <c r="B1501" s="17"/>
      <c r="C1501" s="75"/>
      <c r="D1501" s="75"/>
      <c r="E1501" s="76"/>
      <c r="F1501" s="9"/>
      <c r="G1501" s="4"/>
    </row>
    <row r="1502" spans="1:7">
      <c r="A1502" s="17"/>
      <c r="B1502" s="17"/>
      <c r="C1502" s="75"/>
      <c r="D1502" s="75"/>
      <c r="E1502" s="76"/>
      <c r="F1502" s="9"/>
      <c r="G1502" s="4"/>
    </row>
    <row r="1503" spans="1:7">
      <c r="A1503" s="17"/>
      <c r="B1503" s="17"/>
      <c r="C1503" s="75"/>
      <c r="D1503" s="75"/>
      <c r="E1503" s="76"/>
      <c r="F1503" s="9"/>
      <c r="G1503" s="4"/>
    </row>
    <row r="1504" spans="1:7">
      <c r="A1504" s="17"/>
      <c r="B1504" s="17"/>
      <c r="C1504" s="75"/>
      <c r="D1504" s="75"/>
      <c r="E1504" s="76"/>
      <c r="F1504" s="9"/>
      <c r="G1504" s="4"/>
    </row>
    <row r="1505" spans="1:7">
      <c r="A1505" s="17"/>
      <c r="B1505" s="17"/>
      <c r="C1505" s="75"/>
      <c r="D1505" s="75"/>
      <c r="E1505" s="76"/>
      <c r="F1505" s="9"/>
      <c r="G1505" s="4"/>
    </row>
    <row r="1506" spans="1:7">
      <c r="A1506" s="17"/>
      <c r="B1506" s="17"/>
      <c r="C1506" s="75"/>
      <c r="D1506" s="75"/>
      <c r="E1506" s="76"/>
      <c r="F1506" s="9"/>
      <c r="G1506" s="4"/>
    </row>
    <row r="1507" spans="1:7">
      <c r="A1507" s="17"/>
      <c r="B1507" s="17"/>
      <c r="C1507" s="75"/>
      <c r="D1507" s="75"/>
      <c r="E1507" s="76"/>
      <c r="F1507" s="9"/>
      <c r="G1507" s="4"/>
    </row>
    <row r="1508" spans="1:7">
      <c r="A1508" s="17"/>
      <c r="B1508" s="17"/>
      <c r="C1508" s="75"/>
      <c r="D1508" s="75"/>
      <c r="E1508" s="76"/>
      <c r="F1508" s="9"/>
      <c r="G1508" s="4"/>
    </row>
    <row r="1509" spans="1:7">
      <c r="A1509" s="17"/>
      <c r="B1509" s="17"/>
      <c r="C1509" s="75"/>
      <c r="D1509" s="75"/>
      <c r="E1509" s="76"/>
      <c r="F1509" s="9"/>
      <c r="G1509" s="4"/>
    </row>
    <row r="1510" spans="1:7">
      <c r="A1510" s="17"/>
      <c r="B1510" s="17"/>
      <c r="C1510" s="75"/>
      <c r="D1510" s="75"/>
      <c r="E1510" s="76"/>
      <c r="F1510" s="9"/>
      <c r="G1510" s="4"/>
    </row>
    <row r="1511" spans="1:7">
      <c r="A1511" s="17"/>
      <c r="B1511" s="17"/>
      <c r="C1511" s="75"/>
      <c r="D1511" s="75"/>
      <c r="E1511" s="76"/>
      <c r="F1511" s="9"/>
      <c r="G1511" s="4"/>
    </row>
    <row r="1512" spans="1:7">
      <c r="A1512" s="17"/>
      <c r="B1512" s="17"/>
      <c r="C1512" s="75"/>
      <c r="D1512" s="75"/>
      <c r="E1512" s="76"/>
      <c r="F1512" s="9"/>
      <c r="G1512" s="4"/>
    </row>
    <row r="1513" spans="1:7">
      <c r="A1513" s="17"/>
      <c r="B1513" s="17"/>
      <c r="C1513" s="75"/>
      <c r="D1513" s="75"/>
      <c r="E1513" s="76"/>
      <c r="F1513" s="9"/>
      <c r="G1513" s="4"/>
    </row>
    <row r="1514" spans="1:7">
      <c r="A1514" s="17"/>
      <c r="B1514" s="17"/>
      <c r="C1514" s="75"/>
      <c r="D1514" s="75"/>
      <c r="E1514" s="76"/>
      <c r="F1514" s="9"/>
      <c r="G1514" s="4"/>
    </row>
    <row r="1515" spans="1:7">
      <c r="A1515" s="17"/>
      <c r="B1515" s="17"/>
      <c r="C1515" s="75"/>
      <c r="D1515" s="75"/>
      <c r="E1515" s="76"/>
      <c r="F1515" s="9"/>
      <c r="G1515" s="4"/>
    </row>
    <row r="1516" spans="1:7">
      <c r="A1516" s="17"/>
      <c r="B1516" s="17"/>
      <c r="C1516" s="75"/>
      <c r="D1516" s="75"/>
      <c r="E1516" s="76"/>
      <c r="F1516" s="9"/>
      <c r="G1516" s="4"/>
    </row>
    <row r="1517" spans="1:7">
      <c r="A1517" s="17"/>
      <c r="B1517" s="17"/>
      <c r="C1517" s="75"/>
      <c r="D1517" s="75"/>
      <c r="E1517" s="76"/>
      <c r="F1517" s="9"/>
      <c r="G1517" s="4"/>
    </row>
    <row r="1518" spans="1:7">
      <c r="A1518" s="17"/>
      <c r="B1518" s="17"/>
      <c r="C1518" s="75"/>
      <c r="D1518" s="75"/>
      <c r="E1518" s="76"/>
      <c r="F1518" s="9"/>
      <c r="G1518" s="4"/>
    </row>
    <row r="1519" spans="1:7">
      <c r="A1519" s="17"/>
      <c r="B1519" s="17"/>
      <c r="C1519" s="75"/>
      <c r="D1519" s="75"/>
      <c r="E1519" s="76"/>
      <c r="F1519" s="9"/>
      <c r="G1519" s="4"/>
    </row>
    <row r="1520" spans="1:7">
      <c r="A1520" s="17"/>
      <c r="B1520" s="17"/>
      <c r="C1520" s="75"/>
      <c r="D1520" s="75"/>
      <c r="E1520" s="76"/>
      <c r="F1520" s="9"/>
      <c r="G1520" s="4"/>
    </row>
    <row r="1521" spans="1:7">
      <c r="A1521" s="17"/>
      <c r="B1521" s="17"/>
      <c r="C1521" s="75"/>
      <c r="D1521" s="75"/>
      <c r="E1521" s="76"/>
      <c r="F1521" s="9"/>
      <c r="G1521" s="4"/>
    </row>
    <row r="1522" spans="1:7">
      <c r="A1522" s="17"/>
      <c r="B1522" s="17"/>
      <c r="C1522" s="75"/>
      <c r="D1522" s="75"/>
      <c r="E1522" s="76"/>
      <c r="F1522" s="9"/>
      <c r="G1522" s="4"/>
    </row>
    <row r="1523" spans="1:7">
      <c r="A1523" s="17"/>
      <c r="B1523" s="17"/>
      <c r="C1523" s="4"/>
      <c r="D1523" s="4"/>
      <c r="E1523" s="4"/>
      <c r="F1523" s="9"/>
      <c r="G1523" s="4"/>
    </row>
    <row r="1524" spans="1:7">
      <c r="A1524" s="17"/>
      <c r="B1524" s="17"/>
      <c r="C1524" s="4"/>
      <c r="D1524" s="4"/>
      <c r="E1524" s="4"/>
      <c r="F1524" s="9"/>
      <c r="G1524" s="4"/>
    </row>
    <row r="1525" spans="1:7">
      <c r="A1525" s="17"/>
      <c r="B1525" s="17"/>
      <c r="C1525" s="4"/>
      <c r="D1525" s="4"/>
      <c r="E1525" s="4"/>
      <c r="F1525" s="9"/>
      <c r="G1525" s="4"/>
    </row>
    <row r="1526" spans="1:7">
      <c r="A1526" s="17"/>
      <c r="B1526" s="17"/>
      <c r="C1526" s="4"/>
      <c r="D1526" s="4"/>
      <c r="E1526" s="4"/>
      <c r="F1526" s="9"/>
      <c r="G1526" s="4"/>
    </row>
    <row r="1527" spans="1:7">
      <c r="A1527" s="17"/>
      <c r="B1527" s="17"/>
      <c r="C1527" s="4"/>
      <c r="D1527" s="4"/>
      <c r="E1527" s="4"/>
      <c r="F1527" s="9"/>
      <c r="G1527" s="4"/>
    </row>
    <row r="1528" spans="1:7">
      <c r="A1528" s="17"/>
      <c r="B1528" s="17"/>
      <c r="C1528" s="4"/>
      <c r="D1528" s="4"/>
      <c r="E1528" s="4"/>
      <c r="F1528" s="9"/>
      <c r="G1528" s="4"/>
    </row>
    <row r="1529" spans="1:7">
      <c r="A1529" s="17"/>
      <c r="B1529" s="17"/>
      <c r="C1529" s="4"/>
      <c r="D1529" s="4"/>
      <c r="E1529" s="4"/>
      <c r="F1529" s="9"/>
      <c r="G1529" s="4"/>
    </row>
    <row r="1530" spans="1:7">
      <c r="A1530" s="17"/>
      <c r="B1530" s="17"/>
      <c r="C1530" s="4"/>
      <c r="D1530" s="4"/>
      <c r="E1530" s="4"/>
      <c r="F1530" s="9"/>
      <c r="G1530" s="4"/>
    </row>
    <row r="1531" spans="1:7">
      <c r="A1531" s="17"/>
      <c r="B1531" s="17"/>
      <c r="C1531" s="4"/>
      <c r="D1531" s="4"/>
      <c r="E1531" s="4"/>
      <c r="F1531" s="9"/>
      <c r="G1531" s="4"/>
    </row>
    <row r="1532" spans="1:7">
      <c r="A1532" s="17"/>
      <c r="B1532" s="17"/>
      <c r="C1532" s="4"/>
      <c r="D1532" s="4"/>
      <c r="E1532" s="4"/>
      <c r="F1532" s="9"/>
      <c r="G1532" s="4"/>
    </row>
    <row r="1533" spans="1:7">
      <c r="A1533" s="17"/>
      <c r="B1533" s="17"/>
      <c r="C1533" s="4"/>
      <c r="D1533" s="4"/>
      <c r="E1533" s="4"/>
      <c r="F1533" s="9"/>
      <c r="G1533" s="4"/>
    </row>
    <row r="1534" spans="1:7">
      <c r="A1534" s="17"/>
      <c r="B1534" s="17"/>
      <c r="C1534" s="4"/>
      <c r="D1534" s="4"/>
      <c r="E1534" s="4"/>
      <c r="F1534" s="9"/>
      <c r="G1534" s="4"/>
    </row>
    <row r="1535" spans="1:7">
      <c r="A1535" s="17"/>
      <c r="B1535" s="17"/>
      <c r="C1535" s="4"/>
      <c r="D1535" s="4"/>
      <c r="E1535" s="4"/>
      <c r="F1535" s="9"/>
      <c r="G1535" s="4"/>
    </row>
    <row r="1536" spans="1:7">
      <c r="A1536" s="17"/>
      <c r="B1536" s="17"/>
      <c r="C1536" s="4"/>
      <c r="D1536" s="4"/>
      <c r="E1536" s="4"/>
      <c r="F1536" s="9"/>
      <c r="G1536" s="4"/>
    </row>
    <row r="1537" spans="1:7">
      <c r="A1537" s="17"/>
      <c r="B1537" s="17"/>
      <c r="C1537" s="4"/>
      <c r="D1537" s="4"/>
      <c r="E1537" s="4"/>
      <c r="F1537" s="9"/>
      <c r="G1537" s="4"/>
    </row>
    <row r="1538" spans="1:7">
      <c r="A1538" s="17"/>
      <c r="B1538" s="17"/>
      <c r="C1538" s="4"/>
      <c r="D1538" s="4"/>
      <c r="E1538" s="4"/>
      <c r="F1538" s="9"/>
      <c r="G1538" s="4"/>
    </row>
    <row r="1539" spans="1:7">
      <c r="A1539" s="17"/>
      <c r="B1539" s="17"/>
      <c r="C1539" s="4"/>
      <c r="D1539" s="4"/>
      <c r="E1539" s="4"/>
      <c r="F1539" s="9"/>
      <c r="G1539" s="4"/>
    </row>
    <row r="1540" spans="1:7">
      <c r="A1540" s="17"/>
      <c r="B1540" s="17"/>
      <c r="C1540" s="4"/>
      <c r="D1540" s="4"/>
      <c r="E1540" s="4"/>
      <c r="F1540" s="9"/>
      <c r="G1540" s="4"/>
    </row>
    <row r="1541" spans="1:7">
      <c r="A1541" s="17"/>
      <c r="B1541" s="17"/>
      <c r="C1541" s="4"/>
      <c r="D1541" s="4"/>
      <c r="E1541" s="4"/>
      <c r="F1541" s="9"/>
      <c r="G1541" s="4"/>
    </row>
    <row r="1542" spans="1:7">
      <c r="A1542" s="17"/>
      <c r="B1542" s="17"/>
      <c r="C1542" s="4"/>
      <c r="D1542" s="4"/>
      <c r="E1542" s="4"/>
      <c r="F1542" s="9"/>
      <c r="G1542" s="4"/>
    </row>
    <row r="1543" spans="1:7">
      <c r="A1543" s="17"/>
      <c r="B1543" s="17"/>
      <c r="C1543" s="4"/>
      <c r="D1543" s="4"/>
      <c r="E1543" s="4"/>
      <c r="F1543" s="9"/>
      <c r="G1543" s="4"/>
    </row>
  </sheetData>
  <mergeCells count="872">
    <mergeCell ref="C790:E790"/>
    <mergeCell ref="C1470:E1470"/>
    <mergeCell ref="C811:D811"/>
    <mergeCell ref="C799:D799"/>
    <mergeCell ref="C800:D800"/>
    <mergeCell ref="C801:D801"/>
    <mergeCell ref="C813:E813"/>
    <mergeCell ref="C1469:E1469"/>
    <mergeCell ref="C1454:E1454"/>
    <mergeCell ref="C1455:E1455"/>
    <mergeCell ref="C1456:E1456"/>
    <mergeCell ref="C1457:E1457"/>
    <mergeCell ref="C1458:E1458"/>
    <mergeCell ref="C1440:E1440"/>
    <mergeCell ref="C1441:E1441"/>
    <mergeCell ref="C1442:E1442"/>
    <mergeCell ref="C1443:E1443"/>
    <mergeCell ref="C1444:E1444"/>
    <mergeCell ref="C1445:E1445"/>
    <mergeCell ref="C1446:E1446"/>
    <mergeCell ref="A1448:E1448"/>
    <mergeCell ref="C1449:E1449"/>
    <mergeCell ref="C1430:E1430"/>
    <mergeCell ref="C1010:E1010"/>
    <mergeCell ref="C1471:E1471"/>
    <mergeCell ref="C1472:E1472"/>
    <mergeCell ref="C1473:E1473"/>
    <mergeCell ref="C1474:E1474"/>
    <mergeCell ref="C1129:E1129"/>
    <mergeCell ref="C1476:E1476"/>
    <mergeCell ref="A1017:E1017"/>
    <mergeCell ref="C1018:E1018"/>
    <mergeCell ref="C1019:E1019"/>
    <mergeCell ref="C1098:D1098"/>
    <mergeCell ref="C1099:D1099"/>
    <mergeCell ref="C1459:E1459"/>
    <mergeCell ref="C1460:E1460"/>
    <mergeCell ref="C1461:E1461"/>
    <mergeCell ref="C1462:E1462"/>
    <mergeCell ref="C1463:E1463"/>
    <mergeCell ref="C1464:E1464"/>
    <mergeCell ref="A1466:E1466"/>
    <mergeCell ref="C1467:E1467"/>
    <mergeCell ref="C1468:E1468"/>
    <mergeCell ref="C1450:E1450"/>
    <mergeCell ref="C1451:E1451"/>
    <mergeCell ref="C1452:E1452"/>
    <mergeCell ref="C1453:E1453"/>
    <mergeCell ref="C1433:E1433"/>
    <mergeCell ref="A1435:E1435"/>
    <mergeCell ref="C1436:E1436"/>
    <mergeCell ref="C1437:E1437"/>
    <mergeCell ref="C1438:E1438"/>
    <mergeCell ref="C1439:E1439"/>
    <mergeCell ref="C1421:E1421"/>
    <mergeCell ref="C1422:E1422"/>
    <mergeCell ref="C1423:E1423"/>
    <mergeCell ref="C1424:E1424"/>
    <mergeCell ref="C1425:E1425"/>
    <mergeCell ref="C1426:E1426"/>
    <mergeCell ref="C1427:E1427"/>
    <mergeCell ref="C1428:E1428"/>
    <mergeCell ref="C1429:E1429"/>
    <mergeCell ref="C1431:E1431"/>
    <mergeCell ref="C1412:E1412"/>
    <mergeCell ref="C1413:E1413"/>
    <mergeCell ref="A1415:E1415"/>
    <mergeCell ref="C1416:E1416"/>
    <mergeCell ref="C1417:E1417"/>
    <mergeCell ref="C1418:E1418"/>
    <mergeCell ref="C1419:E1419"/>
    <mergeCell ref="C1420:E1420"/>
    <mergeCell ref="C1432:E1432"/>
    <mergeCell ref="C1403:D1403"/>
    <mergeCell ref="C1404:D1404"/>
    <mergeCell ref="C1405:D1405"/>
    <mergeCell ref="C1406:D1406"/>
    <mergeCell ref="C1407:E1407"/>
    <mergeCell ref="C1408:E1408"/>
    <mergeCell ref="C1409:E1409"/>
    <mergeCell ref="C1410:E1410"/>
    <mergeCell ref="C1411:E1411"/>
    <mergeCell ref="C1395:E1395"/>
    <mergeCell ref="C1396:D1396"/>
    <mergeCell ref="C1397:D1397"/>
    <mergeCell ref="C1398:D1398"/>
    <mergeCell ref="C1399:D1399"/>
    <mergeCell ref="C1400:D1400"/>
    <mergeCell ref="C1401:D1401"/>
    <mergeCell ref="C1402:D1402"/>
    <mergeCell ref="C1389:E1389"/>
    <mergeCell ref="C1387:E1387"/>
    <mergeCell ref="C1388:E1388"/>
    <mergeCell ref="C1390:E1390"/>
    <mergeCell ref="C1391:E1391"/>
    <mergeCell ref="C1392:E1392"/>
    <mergeCell ref="C1393:E1393"/>
    <mergeCell ref="C1394:E1394"/>
    <mergeCell ref="C1378:E1378"/>
    <mergeCell ref="C1379:E1379"/>
    <mergeCell ref="C1380:E1380"/>
    <mergeCell ref="C1381:E1381"/>
    <mergeCell ref="C1382:E1382"/>
    <mergeCell ref="C1383:E1383"/>
    <mergeCell ref="C1384:E1384"/>
    <mergeCell ref="C1385:E1385"/>
    <mergeCell ref="C1386:E1386"/>
    <mergeCell ref="C1369:D1369"/>
    <mergeCell ref="C1370:D1370"/>
    <mergeCell ref="C1371:D1371"/>
    <mergeCell ref="C1372:E1372"/>
    <mergeCell ref="C1373:E1373"/>
    <mergeCell ref="C1374:E1374"/>
    <mergeCell ref="C1375:E1375"/>
    <mergeCell ref="C1376:E1376"/>
    <mergeCell ref="C1377:E1377"/>
    <mergeCell ref="C1360:D1360"/>
    <mergeCell ref="C1361:D1361"/>
    <mergeCell ref="C1362:D1362"/>
    <mergeCell ref="C1363:D1363"/>
    <mergeCell ref="C1364:E1364"/>
    <mergeCell ref="C1365:E1365"/>
    <mergeCell ref="C1366:E1366"/>
    <mergeCell ref="C1367:D1367"/>
    <mergeCell ref="C1368:D1368"/>
    <mergeCell ref="C1352:D1352"/>
    <mergeCell ref="C1353:D1353"/>
    <mergeCell ref="C1354:E1354"/>
    <mergeCell ref="C1355:E1355"/>
    <mergeCell ref="C1356:E1356"/>
    <mergeCell ref="C1357:D1357"/>
    <mergeCell ref="C1358:D1358"/>
    <mergeCell ref="C1359:D1359"/>
    <mergeCell ref="C1344:E1344"/>
    <mergeCell ref="C1345:E1345"/>
    <mergeCell ref="C1346:E1346"/>
    <mergeCell ref="C1347:D1347"/>
    <mergeCell ref="C1348:D1348"/>
    <mergeCell ref="C1349:E1349"/>
    <mergeCell ref="C1350:D1350"/>
    <mergeCell ref="C1351:E1351"/>
    <mergeCell ref="C1335:D1335"/>
    <mergeCell ref="C1336:D1336"/>
    <mergeCell ref="C1337:E1337"/>
    <mergeCell ref="C1338:E1338"/>
    <mergeCell ref="C1339:E1339"/>
    <mergeCell ref="C1340:E1340"/>
    <mergeCell ref="C1341:E1341"/>
    <mergeCell ref="C1342:D1342"/>
    <mergeCell ref="C1343:D1343"/>
    <mergeCell ref="C1327:E1327"/>
    <mergeCell ref="C1328:E1328"/>
    <mergeCell ref="C1329:D1329"/>
    <mergeCell ref="C1330:D1330"/>
    <mergeCell ref="C1331:D1331"/>
    <mergeCell ref="C1332:D1332"/>
    <mergeCell ref="C1333:D1333"/>
    <mergeCell ref="C1334:D1334"/>
    <mergeCell ref="C1317:E1317"/>
    <mergeCell ref="C1318:E1318"/>
    <mergeCell ref="C1319:E1319"/>
    <mergeCell ref="C1320:E1320"/>
    <mergeCell ref="C1321:E1321"/>
    <mergeCell ref="C1322:E1322"/>
    <mergeCell ref="C1325:E1325"/>
    <mergeCell ref="C1326:E1326"/>
    <mergeCell ref="C1323:E1323"/>
    <mergeCell ref="C1324:E1324"/>
    <mergeCell ref="C1297:E1297"/>
    <mergeCell ref="C1298:E1298"/>
    <mergeCell ref="C1312:D1312"/>
    <mergeCell ref="C1313:D1313"/>
    <mergeCell ref="C1314:E1314"/>
    <mergeCell ref="C1315:D1315"/>
    <mergeCell ref="C1316:D1316"/>
    <mergeCell ref="C1301:E1301"/>
    <mergeCell ref="C1302:E1302"/>
    <mergeCell ref="C1311:E1311"/>
    <mergeCell ref="C1309:D1309"/>
    <mergeCell ref="C1310:D1310"/>
    <mergeCell ref="C1303:E1303"/>
    <mergeCell ref="C1304:E1304"/>
    <mergeCell ref="C1305:E1305"/>
    <mergeCell ref="C1306:E1306"/>
    <mergeCell ref="C1307:E1307"/>
    <mergeCell ref="C1308:E1308"/>
    <mergeCell ref="C1299:E1299"/>
    <mergeCell ref="C1300:E1300"/>
    <mergeCell ref="C1274:E1274"/>
    <mergeCell ref="C1275:E1275"/>
    <mergeCell ref="C1276:E1276"/>
    <mergeCell ref="C1277:E1277"/>
    <mergeCell ref="C1278:E1278"/>
    <mergeCell ref="C1279:E1279"/>
    <mergeCell ref="C1280:E1280"/>
    <mergeCell ref="C1282:E1282"/>
    <mergeCell ref="C1283:E1283"/>
    <mergeCell ref="C1288:E1288"/>
    <mergeCell ref="C1289:E1289"/>
    <mergeCell ref="C1290:E1290"/>
    <mergeCell ref="C1291:E1291"/>
    <mergeCell ref="C1292:E1292"/>
    <mergeCell ref="C1293:E1293"/>
    <mergeCell ref="C1294:E1294"/>
    <mergeCell ref="C1286:E1286"/>
    <mergeCell ref="C1287:E1287"/>
    <mergeCell ref="C1295:E1295"/>
    <mergeCell ref="C1296:E1296"/>
    <mergeCell ref="C1273:E1273"/>
    <mergeCell ref="C1270:E1270"/>
    <mergeCell ref="C1254:E1254"/>
    <mergeCell ref="C1255:E1255"/>
    <mergeCell ref="C1256:E1256"/>
    <mergeCell ref="C1257:E1257"/>
    <mergeCell ref="C1258:E1258"/>
    <mergeCell ref="C1259:E1259"/>
    <mergeCell ref="C1260:E1260"/>
    <mergeCell ref="C1261:E1261"/>
    <mergeCell ref="C1262:E1262"/>
    <mergeCell ref="C1263:E1263"/>
    <mergeCell ref="C1264:E1264"/>
    <mergeCell ref="C1265:E1265"/>
    <mergeCell ref="C1266:E1266"/>
    <mergeCell ref="C1267:E1267"/>
    <mergeCell ref="C1268:E1268"/>
    <mergeCell ref="C1269:E1269"/>
    <mergeCell ref="C1271:E1271"/>
    <mergeCell ref="C1272:E1272"/>
    <mergeCell ref="C1284:E1284"/>
    <mergeCell ref="C1285:E1285"/>
    <mergeCell ref="C1245:E1245"/>
    <mergeCell ref="C1246:E1246"/>
    <mergeCell ref="C1247:E1247"/>
    <mergeCell ref="C1248:E1248"/>
    <mergeCell ref="C1249:E1249"/>
    <mergeCell ref="C1250:D1250"/>
    <mergeCell ref="C1251:D1251"/>
    <mergeCell ref="C1252:D1252"/>
    <mergeCell ref="C1253:D1253"/>
    <mergeCell ref="C1237:D1237"/>
    <mergeCell ref="C1238:D1238"/>
    <mergeCell ref="C1239:D1239"/>
    <mergeCell ref="C1220:E1220"/>
    <mergeCell ref="C1241:E1241"/>
    <mergeCell ref="C1242:E1242"/>
    <mergeCell ref="C1243:E1243"/>
    <mergeCell ref="C1244:E1244"/>
    <mergeCell ref="C1191:D1191"/>
    <mergeCell ref="C1192:D1192"/>
    <mergeCell ref="C1193:D1193"/>
    <mergeCell ref="C1194:D1194"/>
    <mergeCell ref="C1195:D1195"/>
    <mergeCell ref="C1196:D1196"/>
    <mergeCell ref="C1197:D1197"/>
    <mergeCell ref="C1198:D1198"/>
    <mergeCell ref="C1199:D1199"/>
    <mergeCell ref="C1200:E1200"/>
    <mergeCell ref="C1201:E1201"/>
    <mergeCell ref="C1202:D1202"/>
    <mergeCell ref="C1203:D1203"/>
    <mergeCell ref="C1204:D1204"/>
    <mergeCell ref="C1205:D1205"/>
    <mergeCell ref="C1206:D1206"/>
    <mergeCell ref="C1182:E1182"/>
    <mergeCell ref="C1183:D1183"/>
    <mergeCell ref="C1184:D1184"/>
    <mergeCell ref="C1185:D1185"/>
    <mergeCell ref="C1186:D1186"/>
    <mergeCell ref="C1187:D1187"/>
    <mergeCell ref="C1188:D1188"/>
    <mergeCell ref="C1189:D1189"/>
    <mergeCell ref="C1190:D1190"/>
    <mergeCell ref="C1175:E1175"/>
    <mergeCell ref="C1176:E1176"/>
    <mergeCell ref="C1177:E1177"/>
    <mergeCell ref="C1178:E1178"/>
    <mergeCell ref="C1179:E1179"/>
    <mergeCell ref="C1180:E1180"/>
    <mergeCell ref="C1181:E1181"/>
    <mergeCell ref="C1167:E1167"/>
    <mergeCell ref="C1168:E1168"/>
    <mergeCell ref="C1169:E1169"/>
    <mergeCell ref="A1174:E1174"/>
    <mergeCell ref="C1157:D1157"/>
    <mergeCell ref="C1158:D1158"/>
    <mergeCell ref="C1159:D1159"/>
    <mergeCell ref="C1160:D1160"/>
    <mergeCell ref="C1161:D1161"/>
    <mergeCell ref="C1162:D1162"/>
    <mergeCell ref="C1163:D1163"/>
    <mergeCell ref="C1165:E1165"/>
    <mergeCell ref="C1166:E1166"/>
    <mergeCell ref="C1164:D1164"/>
    <mergeCell ref="C1148:E1148"/>
    <mergeCell ref="C1149:E1149"/>
    <mergeCell ref="C1150:E1150"/>
    <mergeCell ref="C1151:E1151"/>
    <mergeCell ref="C1152:E1152"/>
    <mergeCell ref="C1153:E1153"/>
    <mergeCell ref="C1154:E1154"/>
    <mergeCell ref="C1155:D1155"/>
    <mergeCell ref="C1156:D1156"/>
    <mergeCell ref="C1138:E1138"/>
    <mergeCell ref="C1139:E1139"/>
    <mergeCell ref="C1140:E1140"/>
    <mergeCell ref="C1141:E1141"/>
    <mergeCell ref="C1142:E1142"/>
    <mergeCell ref="C1143:E1143"/>
    <mergeCell ref="C1144:E1144"/>
    <mergeCell ref="A1146:E1146"/>
    <mergeCell ref="C1147:E1147"/>
    <mergeCell ref="C1130:E1130"/>
    <mergeCell ref="C1131:E1131"/>
    <mergeCell ref="C1132:E1132"/>
    <mergeCell ref="C1133:E1133"/>
    <mergeCell ref="C1134:E1134"/>
    <mergeCell ref="C1135:E1135"/>
    <mergeCell ref="C1136:E1136"/>
    <mergeCell ref="C1137:E1137"/>
    <mergeCell ref="C1120:E1120"/>
    <mergeCell ref="C1121:E1121"/>
    <mergeCell ref="C1122:E1122"/>
    <mergeCell ref="C1123:E1123"/>
    <mergeCell ref="C1124:E1124"/>
    <mergeCell ref="C1125:E1125"/>
    <mergeCell ref="C1126:E1126"/>
    <mergeCell ref="C1127:E1127"/>
    <mergeCell ref="C1128:E1128"/>
    <mergeCell ref="C1111:D1111"/>
    <mergeCell ref="C1112:D1112"/>
    <mergeCell ref="C1113:E1113"/>
    <mergeCell ref="C1115:E1115"/>
    <mergeCell ref="C1116:E1116"/>
    <mergeCell ref="C1117:E1117"/>
    <mergeCell ref="C1118:E1118"/>
    <mergeCell ref="C1119:E1119"/>
    <mergeCell ref="C1108:D1108"/>
    <mergeCell ref="C1109:D1109"/>
    <mergeCell ref="C1110:D1110"/>
    <mergeCell ref="C1114:E1114"/>
    <mergeCell ref="C1103:E1103"/>
    <mergeCell ref="C1104:E1104"/>
    <mergeCell ref="C1105:E1105"/>
    <mergeCell ref="C1106:E1106"/>
    <mergeCell ref="C1107:E1107"/>
    <mergeCell ref="C1080:E1080"/>
    <mergeCell ref="C1081:E1081"/>
    <mergeCell ref="C1084:E1084"/>
    <mergeCell ref="C1085:E1085"/>
    <mergeCell ref="C1086:E1086"/>
    <mergeCell ref="C1088:E1088"/>
    <mergeCell ref="C1089:E1089"/>
    <mergeCell ref="C1090:E1090"/>
    <mergeCell ref="C1091:E1091"/>
    <mergeCell ref="C1087:E1087"/>
    <mergeCell ref="C1092:E1092"/>
    <mergeCell ref="C1093:E1093"/>
    <mergeCell ref="C1094:D1094"/>
    <mergeCell ref="C1095:D1095"/>
    <mergeCell ref="C1096:D1096"/>
    <mergeCell ref="C1097:D1097"/>
    <mergeCell ref="C1100:D1100"/>
    <mergeCell ref="C1101:D1101"/>
    <mergeCell ref="C1102:E1102"/>
    <mergeCell ref="C1069:E1069"/>
    <mergeCell ref="C1070:E1070"/>
    <mergeCell ref="C1071:E1071"/>
    <mergeCell ref="C1074:E1074"/>
    <mergeCell ref="C1075:E1075"/>
    <mergeCell ref="C1076:E1076"/>
    <mergeCell ref="C1077:E1077"/>
    <mergeCell ref="C1078:E1078"/>
    <mergeCell ref="C1072:D1072"/>
    <mergeCell ref="C1073:D1073"/>
    <mergeCell ref="C1079:E1079"/>
    <mergeCell ref="C1059:E1059"/>
    <mergeCell ref="C1060:E1060"/>
    <mergeCell ref="C1061:E1061"/>
    <mergeCell ref="C1026:E1026"/>
    <mergeCell ref="C1062:E1062"/>
    <mergeCell ref="C1063:E1063"/>
    <mergeCell ref="C1064:E1064"/>
    <mergeCell ref="C1065:E1065"/>
    <mergeCell ref="C1066:E1066"/>
    <mergeCell ref="C1067:E1067"/>
    <mergeCell ref="C1068:E1068"/>
    <mergeCell ref="C1051:D1051"/>
    <mergeCell ref="C1052:D1052"/>
    <mergeCell ref="C1053:D1053"/>
    <mergeCell ref="C1054:E1054"/>
    <mergeCell ref="C1055:E1055"/>
    <mergeCell ref="C1056:E1056"/>
    <mergeCell ref="C1057:E1057"/>
    <mergeCell ref="C1058:E1058"/>
    <mergeCell ref="C1042:E1042"/>
    <mergeCell ref="C1043:E1043"/>
    <mergeCell ref="C1044:E1044"/>
    <mergeCell ref="C1045:E1045"/>
    <mergeCell ref="C1049:D1049"/>
    <mergeCell ref="C1050:D1050"/>
    <mergeCell ref="C1033:E1033"/>
    <mergeCell ref="C1034:D1034"/>
    <mergeCell ref="C1035:D1035"/>
    <mergeCell ref="C1036:D1036"/>
    <mergeCell ref="C1037:D1037"/>
    <mergeCell ref="C1038:D1038"/>
    <mergeCell ref="C1039:D1039"/>
    <mergeCell ref="C1040:D1040"/>
    <mergeCell ref="C1041:D1041"/>
    <mergeCell ref="C1027:E1027"/>
    <mergeCell ref="C1028:E1028"/>
    <mergeCell ref="C1029:E1029"/>
    <mergeCell ref="C1030:E1030"/>
    <mergeCell ref="C1031:E1031"/>
    <mergeCell ref="C1032:E1032"/>
    <mergeCell ref="C1046:E1046"/>
    <mergeCell ref="C1047:E1047"/>
    <mergeCell ref="C1048:D1048"/>
    <mergeCell ref="C1012:E1012"/>
    <mergeCell ref="C1013:E1013"/>
    <mergeCell ref="C1014:E1014"/>
    <mergeCell ref="C1015:E1015"/>
    <mergeCell ref="A1021:E1021"/>
    <mergeCell ref="C1022:E1022"/>
    <mergeCell ref="C1023:E1023"/>
    <mergeCell ref="C1024:E1024"/>
    <mergeCell ref="C1025:E1025"/>
    <mergeCell ref="C939:E939"/>
    <mergeCell ref="C940:E940"/>
    <mergeCell ref="C927:E927"/>
    <mergeCell ref="C928:E928"/>
    <mergeCell ref="C929:E929"/>
    <mergeCell ref="C930:E930"/>
    <mergeCell ref="C931:E931"/>
    <mergeCell ref="C932:E932"/>
    <mergeCell ref="C933:E933"/>
    <mergeCell ref="C918:E918"/>
    <mergeCell ref="C919:E919"/>
    <mergeCell ref="C920:E920"/>
    <mergeCell ref="C921:E921"/>
    <mergeCell ref="C922:D922"/>
    <mergeCell ref="C923:D923"/>
    <mergeCell ref="C924:E924"/>
    <mergeCell ref="C926:E926"/>
    <mergeCell ref="C938:E938"/>
    <mergeCell ref="C908:D908"/>
    <mergeCell ref="C910:D910"/>
    <mergeCell ref="C911:D911"/>
    <mergeCell ref="C912:D912"/>
    <mergeCell ref="C913:D913"/>
    <mergeCell ref="C914:D914"/>
    <mergeCell ref="C915:D915"/>
    <mergeCell ref="C916:D916"/>
    <mergeCell ref="C917:D917"/>
    <mergeCell ref="C899:D899"/>
    <mergeCell ref="C900:D900"/>
    <mergeCell ref="C901:E901"/>
    <mergeCell ref="C902:E902"/>
    <mergeCell ref="C903:E903"/>
    <mergeCell ref="C904:E904"/>
    <mergeCell ref="C905:D905"/>
    <mergeCell ref="C906:D906"/>
    <mergeCell ref="C907:D907"/>
    <mergeCell ref="C891:E891"/>
    <mergeCell ref="C892:E892"/>
    <mergeCell ref="C893:E893"/>
    <mergeCell ref="C894:E894"/>
    <mergeCell ref="C895:D895"/>
    <mergeCell ref="C896:D896"/>
    <mergeCell ref="C897:D897"/>
    <mergeCell ref="C898:D898"/>
    <mergeCell ref="C884:D884"/>
    <mergeCell ref="C885:E885"/>
    <mergeCell ref="C887:E887"/>
    <mergeCell ref="C888:E888"/>
    <mergeCell ref="C889:E889"/>
    <mergeCell ref="C890:E890"/>
    <mergeCell ref="C865:E865"/>
    <mergeCell ref="C866:E866"/>
    <mergeCell ref="C867:E867"/>
    <mergeCell ref="A870:E870"/>
    <mergeCell ref="C871:E871"/>
    <mergeCell ref="C872:E872"/>
    <mergeCell ref="C878:E878"/>
    <mergeCell ref="C879:E879"/>
    <mergeCell ref="C886:E886"/>
    <mergeCell ref="C873:E873"/>
    <mergeCell ref="C874:E874"/>
    <mergeCell ref="C875:E875"/>
    <mergeCell ref="C876:E876"/>
    <mergeCell ref="C877:E877"/>
    <mergeCell ref="C880:E880"/>
    <mergeCell ref="C881:D881"/>
    <mergeCell ref="C882:D882"/>
    <mergeCell ref="C883:D883"/>
    <mergeCell ref="C852:D852"/>
    <mergeCell ref="C853:D853"/>
    <mergeCell ref="C854:D854"/>
    <mergeCell ref="C855:D855"/>
    <mergeCell ref="C856:E856"/>
    <mergeCell ref="C857:E857"/>
    <mergeCell ref="A861:E861"/>
    <mergeCell ref="C862:E862"/>
    <mergeCell ref="C863:E863"/>
    <mergeCell ref="C837:D837"/>
    <mergeCell ref="C840:D840"/>
    <mergeCell ref="C841:D841"/>
    <mergeCell ref="C842:D842"/>
    <mergeCell ref="C843:E843"/>
    <mergeCell ref="C844:D844"/>
    <mergeCell ref="C849:E849"/>
    <mergeCell ref="C850:E850"/>
    <mergeCell ref="C851:D851"/>
    <mergeCell ref="C838:D838"/>
    <mergeCell ref="C839:D839"/>
    <mergeCell ref="C845:D845"/>
    <mergeCell ref="C846:D846"/>
    <mergeCell ref="C826:E826"/>
    <mergeCell ref="C829:E829"/>
    <mergeCell ref="C830:E830"/>
    <mergeCell ref="C831:E831"/>
    <mergeCell ref="C832:E832"/>
    <mergeCell ref="C833:D833"/>
    <mergeCell ref="C834:D834"/>
    <mergeCell ref="C835:D835"/>
    <mergeCell ref="C836:D836"/>
    <mergeCell ref="C827:D827"/>
    <mergeCell ref="C828:D828"/>
    <mergeCell ref="C816:E816"/>
    <mergeCell ref="C817:E817"/>
    <mergeCell ref="C818:E818"/>
    <mergeCell ref="C821:D821"/>
    <mergeCell ref="C822:D822"/>
    <mergeCell ref="A824:E824"/>
    <mergeCell ref="C825:E825"/>
    <mergeCell ref="A793:F793"/>
    <mergeCell ref="A795:E795"/>
    <mergeCell ref="C796:E796"/>
    <mergeCell ref="C797:E797"/>
    <mergeCell ref="C798:D798"/>
    <mergeCell ref="C802:E802"/>
    <mergeCell ref="C812:E812"/>
    <mergeCell ref="C814:E814"/>
    <mergeCell ref="C815:E815"/>
    <mergeCell ref="C803:D803"/>
    <mergeCell ref="C804:D804"/>
    <mergeCell ref="C805:D805"/>
    <mergeCell ref="C806:D806"/>
    <mergeCell ref="C807:D807"/>
    <mergeCell ref="C808:D808"/>
    <mergeCell ref="C809:D809"/>
    <mergeCell ref="C810:D810"/>
    <mergeCell ref="C741:E741"/>
    <mergeCell ref="C744:E744"/>
    <mergeCell ref="A723:E723"/>
    <mergeCell ref="C732:E732"/>
    <mergeCell ref="A734:E734"/>
    <mergeCell ref="C735:E735"/>
    <mergeCell ref="C736:E736"/>
    <mergeCell ref="C740:E740"/>
    <mergeCell ref="C726:E726"/>
    <mergeCell ref="C727:E727"/>
    <mergeCell ref="C728:E728"/>
    <mergeCell ref="A730:E730"/>
    <mergeCell ref="C731:E731"/>
    <mergeCell ref="C737:E737"/>
    <mergeCell ref="C742:E742"/>
    <mergeCell ref="C720:E720"/>
    <mergeCell ref="C721:E721"/>
    <mergeCell ref="C724:E724"/>
    <mergeCell ref="C725:E725"/>
    <mergeCell ref="C714:E714"/>
    <mergeCell ref="C715:E715"/>
    <mergeCell ref="C716:E716"/>
    <mergeCell ref="A718:E718"/>
    <mergeCell ref="C719:E719"/>
    <mergeCell ref="C708:E708"/>
    <mergeCell ref="C709:E709"/>
    <mergeCell ref="C710:E710"/>
    <mergeCell ref="C711:E711"/>
    <mergeCell ref="A713:E713"/>
    <mergeCell ref="C703:E703"/>
    <mergeCell ref="C704:E704"/>
    <mergeCell ref="C705:E705"/>
    <mergeCell ref="C706:E706"/>
    <mergeCell ref="C707:E707"/>
    <mergeCell ref="C698:E698"/>
    <mergeCell ref="C699:E699"/>
    <mergeCell ref="C700:E700"/>
    <mergeCell ref="C701:E701"/>
    <mergeCell ref="C702:E702"/>
    <mergeCell ref="C693:E693"/>
    <mergeCell ref="C694:E694"/>
    <mergeCell ref="C695:E695"/>
    <mergeCell ref="C696:E696"/>
    <mergeCell ref="C697:E697"/>
    <mergeCell ref="C688:E688"/>
    <mergeCell ref="C689:E689"/>
    <mergeCell ref="C690:E690"/>
    <mergeCell ref="C691:E691"/>
    <mergeCell ref="C692:E692"/>
    <mergeCell ref="C683:E683"/>
    <mergeCell ref="C684:E684"/>
    <mergeCell ref="C685:E685"/>
    <mergeCell ref="C686:E686"/>
    <mergeCell ref="C687:E687"/>
    <mergeCell ref="C677:E677"/>
    <mergeCell ref="C678:E678"/>
    <mergeCell ref="A680:E680"/>
    <mergeCell ref="C681:E681"/>
    <mergeCell ref="C682:E682"/>
    <mergeCell ref="C671:E671"/>
    <mergeCell ref="C672:E672"/>
    <mergeCell ref="C673:E673"/>
    <mergeCell ref="C674:E674"/>
    <mergeCell ref="A676:E676"/>
    <mergeCell ref="C666:E666"/>
    <mergeCell ref="C667:E667"/>
    <mergeCell ref="C668:E668"/>
    <mergeCell ref="C669:E669"/>
    <mergeCell ref="C670:E670"/>
    <mergeCell ref="C661:E661"/>
    <mergeCell ref="C662:E662"/>
    <mergeCell ref="C663:E663"/>
    <mergeCell ref="C664:E664"/>
    <mergeCell ref="C665:E665"/>
    <mergeCell ref="C655:E655"/>
    <mergeCell ref="C656:E656"/>
    <mergeCell ref="C657:E657"/>
    <mergeCell ref="C658:E658"/>
    <mergeCell ref="C660:E660"/>
    <mergeCell ref="C648:E648"/>
    <mergeCell ref="C649:E649"/>
    <mergeCell ref="C651:E651"/>
    <mergeCell ref="C652:E652"/>
    <mergeCell ref="A654:E654"/>
    <mergeCell ref="C641:E641"/>
    <mergeCell ref="C642:E642"/>
    <mergeCell ref="C643:E643"/>
    <mergeCell ref="C644:E644"/>
    <mergeCell ref="A647:E647"/>
    <mergeCell ref="C636:E636"/>
    <mergeCell ref="C637:E637"/>
    <mergeCell ref="C638:E638"/>
    <mergeCell ref="C639:E639"/>
    <mergeCell ref="C640:E640"/>
    <mergeCell ref="C619:E619"/>
    <mergeCell ref="C620:E620"/>
    <mergeCell ref="C632:E632"/>
    <mergeCell ref="C633:E633"/>
    <mergeCell ref="C634:E634"/>
    <mergeCell ref="C635:E635"/>
    <mergeCell ref="C626:E626"/>
    <mergeCell ref="C627:E627"/>
    <mergeCell ref="C628:E628"/>
    <mergeCell ref="C629:E629"/>
    <mergeCell ref="C630:E630"/>
    <mergeCell ref="A1:G1"/>
    <mergeCell ref="A2:G2"/>
    <mergeCell ref="A3:G3"/>
    <mergeCell ref="A106:B106"/>
    <mergeCell ref="A105:B105"/>
    <mergeCell ref="A104:B104"/>
    <mergeCell ref="A103:B103"/>
    <mergeCell ref="A46:G46"/>
    <mergeCell ref="A47:G47"/>
    <mergeCell ref="A48:G48"/>
    <mergeCell ref="A44:B44"/>
    <mergeCell ref="A99:B99"/>
    <mergeCell ref="A14:G14"/>
    <mergeCell ref="A67:C67"/>
    <mergeCell ref="A98:B98"/>
    <mergeCell ref="A9:F9"/>
    <mergeCell ref="A11:F11"/>
    <mergeCell ref="A5:F5"/>
    <mergeCell ref="A6:F6"/>
    <mergeCell ref="A10:F10"/>
    <mergeCell ref="A17:F17"/>
    <mergeCell ref="A21:F21"/>
    <mergeCell ref="A23:F23"/>
    <mergeCell ref="A25:F25"/>
    <mergeCell ref="A95:F95"/>
    <mergeCell ref="A50:F52"/>
    <mergeCell ref="A19:F19"/>
    <mergeCell ref="A487:G487"/>
    <mergeCell ref="A546:E546"/>
    <mergeCell ref="A289:F289"/>
    <mergeCell ref="A313:E313"/>
    <mergeCell ref="A314:E314"/>
    <mergeCell ref="A378:F378"/>
    <mergeCell ref="A109:F109"/>
    <mergeCell ref="A62:F62"/>
    <mergeCell ref="A160:F160"/>
    <mergeCell ref="B252:F252"/>
    <mergeCell ref="B253:F253"/>
    <mergeCell ref="A102:B102"/>
    <mergeCell ref="A101:B101"/>
    <mergeCell ref="A100:B100"/>
    <mergeCell ref="A56:C56"/>
    <mergeCell ref="A57:C57"/>
    <mergeCell ref="A58:C58"/>
    <mergeCell ref="A66:C66"/>
    <mergeCell ref="A64:G64"/>
    <mergeCell ref="A555:G555"/>
    <mergeCell ref="A486:G486"/>
    <mergeCell ref="A345:F345"/>
    <mergeCell ref="A557:E557"/>
    <mergeCell ref="C558:E558"/>
    <mergeCell ref="C559:E559"/>
    <mergeCell ref="C560:E560"/>
    <mergeCell ref="C561:E561"/>
    <mergeCell ref="C563:E563"/>
    <mergeCell ref="C547:E547"/>
    <mergeCell ref="C548:E548"/>
    <mergeCell ref="C549:E549"/>
    <mergeCell ref="C550:E550"/>
    <mergeCell ref="C562:E562"/>
    <mergeCell ref="C553:E553"/>
    <mergeCell ref="C564:E564"/>
    <mergeCell ref="A566:E566"/>
    <mergeCell ref="C567:E567"/>
    <mergeCell ref="C568:E568"/>
    <mergeCell ref="A570:E570"/>
    <mergeCell ref="C571:E571"/>
    <mergeCell ref="C572:E572"/>
    <mergeCell ref="C573:E573"/>
    <mergeCell ref="C574:E574"/>
    <mergeCell ref="C575:E575"/>
    <mergeCell ref="A577:E577"/>
    <mergeCell ref="C578:E578"/>
    <mergeCell ref="C579:E579"/>
    <mergeCell ref="A583:E583"/>
    <mergeCell ref="C584:E584"/>
    <mergeCell ref="C585:E585"/>
    <mergeCell ref="C586:E586"/>
    <mergeCell ref="C587:E587"/>
    <mergeCell ref="C589:E589"/>
    <mergeCell ref="C590:E590"/>
    <mergeCell ref="C591:D591"/>
    <mergeCell ref="A602:E602"/>
    <mergeCell ref="C603:E603"/>
    <mergeCell ref="C604:E604"/>
    <mergeCell ref="C605:E605"/>
    <mergeCell ref="C606:E606"/>
    <mergeCell ref="C592:D592"/>
    <mergeCell ref="C593:E593"/>
    <mergeCell ref="C599:E599"/>
    <mergeCell ref="C600:E600"/>
    <mergeCell ref="C594:E594"/>
    <mergeCell ref="C595:E595"/>
    <mergeCell ref="C596:E596"/>
    <mergeCell ref="C597:E597"/>
    <mergeCell ref="C598:E598"/>
    <mergeCell ref="C941:E941"/>
    <mergeCell ref="C942:E942"/>
    <mergeCell ref="C943:E943"/>
    <mergeCell ref="C944:E944"/>
    <mergeCell ref="C945:E945"/>
    <mergeCell ref="C946:E946"/>
    <mergeCell ref="C947:E947"/>
    <mergeCell ref="C948:E948"/>
    <mergeCell ref="C607:E607"/>
    <mergeCell ref="C608:E608"/>
    <mergeCell ref="A610:E610"/>
    <mergeCell ref="C611:E611"/>
    <mergeCell ref="C612:E612"/>
    <mergeCell ref="C623:E623"/>
    <mergeCell ref="C624:E624"/>
    <mergeCell ref="C625:E625"/>
    <mergeCell ref="A614:E614"/>
    <mergeCell ref="C615:E615"/>
    <mergeCell ref="C616:E616"/>
    <mergeCell ref="C617:E617"/>
    <mergeCell ref="C618:E618"/>
    <mergeCell ref="C631:E631"/>
    <mergeCell ref="C621:E621"/>
    <mergeCell ref="C622:E622"/>
    <mergeCell ref="C949:E949"/>
    <mergeCell ref="C950:E950"/>
    <mergeCell ref="C951:E951"/>
    <mergeCell ref="C952:D952"/>
    <mergeCell ref="C953:D953"/>
    <mergeCell ref="C956:E956"/>
    <mergeCell ref="C957:E957"/>
    <mergeCell ref="C954:D955"/>
    <mergeCell ref="E954:E955"/>
    <mergeCell ref="C990:D990"/>
    <mergeCell ref="C1002:D1002"/>
    <mergeCell ref="C977:E977"/>
    <mergeCell ref="C978:E978"/>
    <mergeCell ref="C979:E979"/>
    <mergeCell ref="C980:E980"/>
    <mergeCell ref="C958:E958"/>
    <mergeCell ref="C959:E959"/>
    <mergeCell ref="C960:D960"/>
    <mergeCell ref="C961:D961"/>
    <mergeCell ref="A963:E963"/>
    <mergeCell ref="C964:E964"/>
    <mergeCell ref="C965:E965"/>
    <mergeCell ref="C966:E966"/>
    <mergeCell ref="C967:E967"/>
    <mergeCell ref="C968:E968"/>
    <mergeCell ref="C969:E969"/>
    <mergeCell ref="C970:E970"/>
    <mergeCell ref="C971:E971"/>
    <mergeCell ref="C972:E972"/>
    <mergeCell ref="C973:E973"/>
    <mergeCell ref="C974:E974"/>
    <mergeCell ref="C975:E975"/>
    <mergeCell ref="C976:E976"/>
    <mergeCell ref="C986:E986"/>
    <mergeCell ref="C987:E987"/>
    <mergeCell ref="C988:D988"/>
    <mergeCell ref="C989:D989"/>
    <mergeCell ref="C1000:D1000"/>
    <mergeCell ref="C1001:D1001"/>
    <mergeCell ref="C1221:D1221"/>
    <mergeCell ref="C1222:D1222"/>
    <mergeCell ref="C1211:D1211"/>
    <mergeCell ref="C1212:E1212"/>
    <mergeCell ref="C1213:E1213"/>
    <mergeCell ref="C1214:E1214"/>
    <mergeCell ref="C1215:E1215"/>
    <mergeCell ref="C1216:D1216"/>
    <mergeCell ref="C1217:E1217"/>
    <mergeCell ref="C1218:E1218"/>
    <mergeCell ref="C1219:E1219"/>
    <mergeCell ref="C1003:D1003"/>
    <mergeCell ref="C1004:E1004"/>
    <mergeCell ref="C1005:E1005"/>
    <mergeCell ref="C1006:E1006"/>
    <mergeCell ref="C1007:E1007"/>
    <mergeCell ref="C998:D998"/>
    <mergeCell ref="C999:D999"/>
    <mergeCell ref="C1223:D1223"/>
    <mergeCell ref="C1224:D1224"/>
    <mergeCell ref="C1225:D1225"/>
    <mergeCell ref="C1236:D1236"/>
    <mergeCell ref="C1227:D1227"/>
    <mergeCell ref="C1228:D1228"/>
    <mergeCell ref="C1229:D1229"/>
    <mergeCell ref="C1230:D1230"/>
    <mergeCell ref="C1231:D1231"/>
    <mergeCell ref="C1232:D1232"/>
    <mergeCell ref="C1233:D1233"/>
    <mergeCell ref="C1234:D1234"/>
    <mergeCell ref="C1235:D1235"/>
    <mergeCell ref="C1226:D1226"/>
    <mergeCell ref="C820:E820"/>
    <mergeCell ref="C858:E858"/>
    <mergeCell ref="C864:E864"/>
    <mergeCell ref="C868:E868"/>
    <mergeCell ref="C925:E925"/>
    <mergeCell ref="C934:D934"/>
    <mergeCell ref="C1209:D1209"/>
    <mergeCell ref="C1210:D1210"/>
    <mergeCell ref="C991:D991"/>
    <mergeCell ref="C992:D992"/>
    <mergeCell ref="C993:E993"/>
    <mergeCell ref="C994:E994"/>
    <mergeCell ref="C995:E995"/>
    <mergeCell ref="C996:D996"/>
    <mergeCell ref="C997:D997"/>
    <mergeCell ref="C1207:D1207"/>
    <mergeCell ref="C1208:D1208"/>
    <mergeCell ref="C1008:E1008"/>
    <mergeCell ref="C1009:E1009"/>
    <mergeCell ref="C1011:E1011"/>
    <mergeCell ref="A982:E982"/>
    <mergeCell ref="C983:E983"/>
    <mergeCell ref="C984:E984"/>
    <mergeCell ref="C985:E985"/>
  </mergeCells>
  <pageMargins left="0.7" right="0.7" top="0.75" bottom="0.75" header="0.3" footer="0.3"/>
  <pageSetup paperSize="9" orientation="portrait" horizontalDpi="300" verticalDpi="300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topLeftCell="A3" workbookViewId="0">
      <selection activeCell="P23" sqref="P23:P25"/>
    </sheetView>
  </sheetViews>
  <sheetFormatPr defaultRowHeight="1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2015-03-27T07:41:02Z</dcterms:modified>
</cp:coreProperties>
</file>