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744" i="1"/>
  <c r="F652"/>
  <c r="F616"/>
  <c r="F611"/>
  <c r="F416"/>
  <c r="F206"/>
  <c r="F176"/>
  <c r="E1478"/>
  <c r="F1279"/>
  <c r="F1266"/>
  <c r="F1518"/>
  <c r="F1120"/>
  <c r="F1106"/>
  <c r="F916"/>
  <c r="F1562"/>
  <c r="F1547"/>
  <c r="F1231"/>
  <c r="F1213"/>
  <c r="F1185"/>
  <c r="F1133" l="1"/>
  <c r="F1076"/>
  <c r="F1033"/>
  <c r="F1014"/>
  <c r="F953"/>
  <c r="F888"/>
  <c r="F879"/>
  <c r="F860"/>
  <c r="F832"/>
  <c r="F827"/>
  <c r="E532"/>
  <c r="F532"/>
  <c r="D532"/>
  <c r="E253"/>
  <c r="F253"/>
  <c r="D253"/>
  <c r="D176"/>
  <c r="E176"/>
  <c r="E448"/>
  <c r="F448"/>
  <c r="D416"/>
  <c r="E416"/>
  <c r="F1440"/>
  <c r="F1182"/>
  <c r="F1054"/>
  <c r="F942"/>
  <c r="D401"/>
  <c r="D448"/>
  <c r="F1430"/>
  <c r="F1403"/>
  <c r="F1259"/>
  <c r="F779"/>
  <c r="F727"/>
  <c r="F720"/>
  <c r="F707"/>
  <c r="F674"/>
  <c r="F665"/>
  <c r="F197"/>
  <c r="F1170"/>
  <c r="F1207"/>
  <c r="F429"/>
  <c r="F258"/>
  <c r="F1561"/>
  <c r="F1560" s="1"/>
  <c r="F1528"/>
  <c r="F1498"/>
  <c r="F1010" l="1"/>
  <c r="F850" l="1"/>
  <c r="F843"/>
  <c r="E538"/>
  <c r="F538"/>
  <c r="D538"/>
  <c r="E258"/>
  <c r="D258"/>
  <c r="E429" l="1"/>
  <c r="E222"/>
  <c r="F222"/>
  <c r="D222"/>
  <c r="E197"/>
  <c r="F1423"/>
  <c r="F635"/>
  <c r="E481"/>
  <c r="F481"/>
  <c r="D481"/>
  <c r="D429"/>
  <c r="E379"/>
  <c r="F379"/>
  <c r="D379"/>
  <c r="D345"/>
  <c r="E344" s="1"/>
  <c r="F1046"/>
  <c r="F1000"/>
  <c r="F1042" l="1"/>
  <c r="F987"/>
  <c r="F1240"/>
  <c r="F1235" s="1"/>
  <c r="F969"/>
  <c r="F868"/>
  <c r="F1156"/>
  <c r="F1144" s="1"/>
  <c r="F1092"/>
  <c r="F1075"/>
  <c r="F1557"/>
  <c r="F1555"/>
  <c r="F1545"/>
  <c r="F1541"/>
  <c r="F1537"/>
  <c r="F1533"/>
  <c r="F1531"/>
  <c r="F1526"/>
  <c r="F1523"/>
  <c r="F1517"/>
  <c r="F1510"/>
  <c r="F1496"/>
  <c r="F1252"/>
  <c r="F1221"/>
  <c r="F1199"/>
  <c r="F1197"/>
  <c r="F1188"/>
  <c r="E1485"/>
  <c r="E1482"/>
  <c r="F1463"/>
  <c r="F1450"/>
  <c r="F1435"/>
  <c r="F1433"/>
  <c r="F1422"/>
  <c r="F1419"/>
  <c r="F1410"/>
  <c r="F1406"/>
  <c r="F1395"/>
  <c r="F1392"/>
  <c r="F1376"/>
  <c r="F1373"/>
  <c r="F1364"/>
  <c r="F1361"/>
  <c r="F1355"/>
  <c r="F1345"/>
  <c r="F1340"/>
  <c r="F1336"/>
  <c r="F1327"/>
  <c r="F1381" l="1"/>
  <c r="F1427"/>
  <c r="F1477"/>
  <c r="F1476" s="1"/>
  <c r="F1081"/>
  <c r="F933"/>
  <c r="F1509"/>
  <c r="F1544"/>
  <c r="F1409"/>
  <c r="F1230"/>
  <c r="F1525"/>
  <c r="E1305"/>
  <c r="E1300"/>
  <c r="F1299" l="1"/>
  <c r="F1297" s="1"/>
  <c r="F1360"/>
  <c r="F1142"/>
  <c r="F1131"/>
  <c r="F1124"/>
  <c r="F1070"/>
  <c r="F1041" s="1"/>
  <c r="F1025"/>
  <c r="F1018"/>
  <c r="F979"/>
  <c r="F977"/>
  <c r="F921"/>
  <c r="F911"/>
  <c r="F906"/>
  <c r="F887"/>
  <c r="F886" s="1"/>
  <c r="F865"/>
  <c r="F859"/>
  <c r="F854"/>
  <c r="F847"/>
  <c r="F826"/>
  <c r="F632"/>
  <c r="F630"/>
  <c r="F788"/>
  <c r="F785"/>
  <c r="F774"/>
  <c r="F773" s="1"/>
  <c r="F766"/>
  <c r="F762"/>
  <c r="F759"/>
  <c r="F757"/>
  <c r="F754"/>
  <c r="F752"/>
  <c r="F749"/>
  <c r="F742"/>
  <c r="F739"/>
  <c r="F737"/>
  <c r="F733"/>
  <c r="F732" s="1"/>
  <c r="F729"/>
  <c r="F725"/>
  <c r="F717"/>
  <c r="F715"/>
  <c r="F703"/>
  <c r="F700"/>
  <c r="F691"/>
  <c r="F684"/>
  <c r="F662"/>
  <c r="F658"/>
  <c r="F657" s="1"/>
  <c r="F648"/>
  <c r="F650"/>
  <c r="F654"/>
  <c r="F644"/>
  <c r="F641"/>
  <c r="F639"/>
  <c r="F624"/>
  <c r="F623" s="1"/>
  <c r="F615"/>
  <c r="F610"/>
  <c r="F606"/>
  <c r="F604"/>
  <c r="F602"/>
  <c r="F590"/>
  <c r="E544"/>
  <c r="F544"/>
  <c r="D544"/>
  <c r="E546"/>
  <c r="F546"/>
  <c r="D546"/>
  <c r="E529"/>
  <c r="F529"/>
  <c r="D529"/>
  <c r="E527"/>
  <c r="F527"/>
  <c r="D527"/>
  <c r="E477"/>
  <c r="F477"/>
  <c r="D477"/>
  <c r="E469"/>
  <c r="F469"/>
  <c r="D469"/>
  <c r="E465"/>
  <c r="F465"/>
  <c r="D465"/>
  <c r="E463"/>
  <c r="F463"/>
  <c r="D463"/>
  <c r="E444"/>
  <c r="F444"/>
  <c r="D444"/>
  <c r="E427"/>
  <c r="F427"/>
  <c r="D427"/>
  <c r="E425"/>
  <c r="F425"/>
  <c r="D425"/>
  <c r="E422"/>
  <c r="F422"/>
  <c r="D422"/>
  <c r="E409"/>
  <c r="F409"/>
  <c r="D409"/>
  <c r="E406"/>
  <c r="F406"/>
  <c r="D406"/>
  <c r="E404"/>
  <c r="F404"/>
  <c r="D404"/>
  <c r="E401"/>
  <c r="F401"/>
  <c r="E396"/>
  <c r="F396"/>
  <c r="D396"/>
  <c r="E342"/>
  <c r="E262"/>
  <c r="F262"/>
  <c r="D262"/>
  <c r="E266"/>
  <c r="F266"/>
  <c r="D266"/>
  <c r="E250"/>
  <c r="F250"/>
  <c r="D250"/>
  <c r="E248"/>
  <c r="F248"/>
  <c r="D248"/>
  <c r="F150"/>
  <c r="E150"/>
  <c r="D150"/>
  <c r="E228"/>
  <c r="F228"/>
  <c r="D228"/>
  <c r="E226"/>
  <c r="F226"/>
  <c r="D226"/>
  <c r="E220"/>
  <c r="F220"/>
  <c r="D220"/>
  <c r="D218"/>
  <c r="E206"/>
  <c r="D206"/>
  <c r="E204"/>
  <c r="F204"/>
  <c r="D204"/>
  <c r="D197"/>
  <c r="E194"/>
  <c r="F194"/>
  <c r="D194"/>
  <c r="E188"/>
  <c r="F188"/>
  <c r="D188"/>
  <c r="E181"/>
  <c r="F181"/>
  <c r="D181"/>
  <c r="E170"/>
  <c r="F170"/>
  <c r="D170"/>
  <c r="F168"/>
  <c r="E168"/>
  <c r="D168"/>
  <c r="E166"/>
  <c r="F166"/>
  <c r="D166"/>
  <c r="E164"/>
  <c r="F164"/>
  <c r="D164"/>
  <c r="E160"/>
  <c r="F160"/>
  <c r="D160"/>
  <c r="D101"/>
  <c r="E101"/>
  <c r="C101"/>
  <c r="F98"/>
  <c r="F100"/>
  <c r="F97"/>
  <c r="F95"/>
  <c r="F647" l="1"/>
  <c r="F1013"/>
  <c r="D484"/>
  <c r="E484"/>
  <c r="F484"/>
  <c r="F706"/>
  <c r="F778"/>
  <c r="F1080"/>
  <c r="F858"/>
  <c r="F1258"/>
  <c r="F1257" s="1"/>
  <c r="F905"/>
  <c r="F915"/>
  <c r="F825"/>
  <c r="F699"/>
  <c r="F231"/>
  <c r="D273"/>
  <c r="E273"/>
  <c r="F553"/>
  <c r="F736"/>
  <c r="F661"/>
  <c r="F601"/>
  <c r="D553"/>
  <c r="F273"/>
  <c r="F629"/>
  <c r="E331"/>
  <c r="E335"/>
  <c r="E339"/>
  <c r="E343"/>
  <c r="E329"/>
  <c r="E333"/>
  <c r="E337"/>
  <c r="E341"/>
  <c r="E553"/>
  <c r="D231"/>
  <c r="E330"/>
  <c r="E332"/>
  <c r="E334"/>
  <c r="E336"/>
  <c r="E338"/>
  <c r="E340"/>
  <c r="E231"/>
  <c r="F793" l="1"/>
  <c r="F1564"/>
  <c r="E345"/>
</calcChain>
</file>

<file path=xl/sharedStrings.xml><?xml version="1.0" encoding="utf-8"?>
<sst xmlns="http://schemas.openxmlformats.org/spreadsheetml/2006/main" count="1988" uniqueCount="730">
  <si>
    <t xml:space="preserve">Na podstawie: </t>
  </si>
  <si>
    <t>zarządza się, co następuje:</t>
  </si>
  <si>
    <t>§ 5.Zarządzenie wchodzi w życie z dniem ogłoszenia na tablicy ogłoszeń w Urzędzie Gminy Główczyce.</t>
  </si>
  <si>
    <t>Załącznik Nr 1</t>
  </si>
  <si>
    <t>SPRAWOZDANIE</t>
  </si>
  <si>
    <t>Z WYKONANIA BUDŻETU GMINY GŁÓWCZYCE</t>
  </si>
  <si>
    <t>dochody w wysokości</t>
  </si>
  <si>
    <t>w tym zadania zlecone</t>
  </si>
  <si>
    <t>wydatki w wysokości</t>
  </si>
  <si>
    <t xml:space="preserve">po stronie dochodów o kwotę </t>
  </si>
  <si>
    <t xml:space="preserve">po stronie wydatków o kwotę </t>
  </si>
  <si>
    <t>Wyszczególnienie</t>
  </si>
  <si>
    <t>Plan po zmianach</t>
  </si>
  <si>
    <t>%        4:3</t>
  </si>
  <si>
    <t>Dochody</t>
  </si>
  <si>
    <t>w tym:</t>
  </si>
  <si>
    <t>zadania zlecone</t>
  </si>
  <si>
    <t>Wydatki</t>
  </si>
  <si>
    <t xml:space="preserve">w tym </t>
  </si>
  <si>
    <t>Wynik finansowy</t>
  </si>
  <si>
    <t>x</t>
  </si>
  <si>
    <t>Dział</t>
  </si>
  <si>
    <t>Nazwa</t>
  </si>
  <si>
    <t>010</t>
  </si>
  <si>
    <t>Rolnictwo i łowiectwo</t>
  </si>
  <si>
    <t>600</t>
  </si>
  <si>
    <t>Transport i łączność</t>
  </si>
  <si>
    <t>700</t>
  </si>
  <si>
    <t>Gospodarka mieszkaniowa</t>
  </si>
  <si>
    <t>710</t>
  </si>
  <si>
    <t>Działalność usługowa</t>
  </si>
  <si>
    <t>750</t>
  </si>
  <si>
    <t>Administracja publiczna</t>
  </si>
  <si>
    <t>751</t>
  </si>
  <si>
    <t>Urzędy naczelnych organów władzy państwowej, kontroli i ochrony prawa oraz sądownictwa</t>
  </si>
  <si>
    <t>754</t>
  </si>
  <si>
    <t>Bezpieczeństwo publiczne i ochrona przeciwpożarowa</t>
  </si>
  <si>
    <t>756</t>
  </si>
  <si>
    <t>Dochody od osób prawnych, od osób fizycznych i od innych jednostek nieposiadających osobowości prawnej oraz wydatki związane z ich poborem</t>
  </si>
  <si>
    <t>758</t>
  </si>
  <si>
    <t>Różne rozliczenia</t>
  </si>
  <si>
    <t>801</t>
  </si>
  <si>
    <t>Oświata i wychowanie</t>
  </si>
  <si>
    <t>851</t>
  </si>
  <si>
    <t>Ochrona zdrowia</t>
  </si>
  <si>
    <t>852</t>
  </si>
  <si>
    <t>Pomoc społeczna</t>
  </si>
  <si>
    <t>853</t>
  </si>
  <si>
    <t>Edukacyjna opieka wychowawcza</t>
  </si>
  <si>
    <t>900</t>
  </si>
  <si>
    <t>Gospodarka komunalna i ochrona środowiska</t>
  </si>
  <si>
    <t>921</t>
  </si>
  <si>
    <t>Kultura i ochrona dziedzictwa narodowego</t>
  </si>
  <si>
    <t>926</t>
  </si>
  <si>
    <t>Kultura fizyczna i sport</t>
  </si>
  <si>
    <t xml:space="preserve">OGÓŁEM </t>
  </si>
  <si>
    <t>dział</t>
  </si>
  <si>
    <t>rozdział</t>
  </si>
  <si>
    <t>nazwa</t>
  </si>
  <si>
    <t>plan po zmianach</t>
  </si>
  <si>
    <t>01010</t>
  </si>
  <si>
    <t>Infrastruktura wodociągowa i sanitacyjna wsi</t>
  </si>
  <si>
    <t>01042</t>
  </si>
  <si>
    <t>Wyłączenie z produkcji gruntów rolnych</t>
  </si>
  <si>
    <t>01095</t>
  </si>
  <si>
    <t>Pozostała działalność</t>
  </si>
  <si>
    <t>60016</t>
  </si>
  <si>
    <t>Drogi publiczne gminne</t>
  </si>
  <si>
    <t>70005</t>
  </si>
  <si>
    <t>Gospodarka gruntami i nieruchomościami</t>
  </si>
  <si>
    <t>71035</t>
  </si>
  <si>
    <t>Cmentarze</t>
  </si>
  <si>
    <t>75011</t>
  </si>
  <si>
    <t>Urzędy wojewódzkie</t>
  </si>
  <si>
    <t>75023</t>
  </si>
  <si>
    <t>Urzędy gmin</t>
  </si>
  <si>
    <t>75045</t>
  </si>
  <si>
    <t>Kwalifikacja wojskowa</t>
  </si>
  <si>
    <t>75075</t>
  </si>
  <si>
    <t>Promocja j.s.t.</t>
  </si>
  <si>
    <t>75095</t>
  </si>
  <si>
    <t>75101</t>
  </si>
  <si>
    <t xml:space="preserve">Urzędy naczelnych organów władzy państwowej, kontroli i ochrony prawa </t>
  </si>
  <si>
    <t>75412</t>
  </si>
  <si>
    <t>Ochotnicze straże pożarne</t>
  </si>
  <si>
    <t>75601</t>
  </si>
  <si>
    <t>Wpływy z podatku dochodowego od osób fizycznych</t>
  </si>
  <si>
    <t>75615</t>
  </si>
  <si>
    <t>75616</t>
  </si>
  <si>
    <t>75618</t>
  </si>
  <si>
    <t>Wpływy z innych opłat stanowiących dochody j.s.t na podstawie ustaw</t>
  </si>
  <si>
    <t>75621</t>
  </si>
  <si>
    <t>Udziały gmin w podatkach stanowiących dochód budżetu państwa</t>
  </si>
  <si>
    <t>75801</t>
  </si>
  <si>
    <t>Część oświatowa subwencji ogólnej dla j.s.t.</t>
  </si>
  <si>
    <t>75807</t>
  </si>
  <si>
    <t>Część wyrównawcza subwencji ogólnej</t>
  </si>
  <si>
    <t>80101</t>
  </si>
  <si>
    <t>Szkoły podstawowe</t>
  </si>
  <si>
    <t>80103</t>
  </si>
  <si>
    <t>Oddziały przedszkolne w szkołach podstawowych</t>
  </si>
  <si>
    <t>80104</t>
  </si>
  <si>
    <t>Przedszkola</t>
  </si>
  <si>
    <t>80110</t>
  </si>
  <si>
    <t>Gimnazja</t>
  </si>
  <si>
    <t>80148</t>
  </si>
  <si>
    <t>Stołówki szkolne i przedszkolne</t>
  </si>
  <si>
    <t>85195</t>
  </si>
  <si>
    <t>85202</t>
  </si>
  <si>
    <t>Domy pomocy społecznej</t>
  </si>
  <si>
    <t>85203</t>
  </si>
  <si>
    <t>Ośrodki wsparcia</t>
  </si>
  <si>
    <t>Wsparcie rodziny</t>
  </si>
  <si>
    <t>85212</t>
  </si>
  <si>
    <t>85213</t>
  </si>
  <si>
    <t>Świadczenia rodzinne oraz składki na ubezpieczenia emerytalne i rentowe z ubezpieczenia społecznego</t>
  </si>
  <si>
    <t>Składki na ubezpieczenie zdrowotne opłacane za osoby pobierające niektóre świadczenia z pomocy społecznej oraz niektóre świadczenia rodzinne</t>
  </si>
  <si>
    <t>85214</t>
  </si>
  <si>
    <t>Zasiłki i pomoc w naturze oraz składki na ubezpieczenia społeczne</t>
  </si>
  <si>
    <t>85215</t>
  </si>
  <si>
    <t>Dodatki mieszkaniowe</t>
  </si>
  <si>
    <t>85216</t>
  </si>
  <si>
    <t>Zasiłki stałe</t>
  </si>
  <si>
    <t>85219</t>
  </si>
  <si>
    <t>Ośrodki pomocy społecznej</t>
  </si>
  <si>
    <t>85228</t>
  </si>
  <si>
    <t>Usługi opiekuńcze i specjalistyczne usługi opiekuńcze</t>
  </si>
  <si>
    <t>85295</t>
  </si>
  <si>
    <t>Pozostałe zadania w zakresie polityki społecznej</t>
  </si>
  <si>
    <t>85415</t>
  </si>
  <si>
    <t>Pomoc materialna dla uczniów</t>
  </si>
  <si>
    <t>90019</t>
  </si>
  <si>
    <t>Wpływy i wydatki związane z gromadzeniem środków z opłat i kar za korzystanie ze środowiska</t>
  </si>
  <si>
    <t>90020</t>
  </si>
  <si>
    <t>Wpływy i wydatki związane z gromadzeniem środków z opłat produktowych</t>
  </si>
  <si>
    <t>92109</t>
  </si>
  <si>
    <t>Domy i ośrodki kultury, świetlice i kluby</t>
  </si>
  <si>
    <t>92605</t>
  </si>
  <si>
    <t>Zadania w zakresie kultury fizycznej i sportu</t>
  </si>
  <si>
    <t>92695</t>
  </si>
  <si>
    <t>OGÓŁEM</t>
  </si>
  <si>
    <t>854</t>
  </si>
  <si>
    <t>2</t>
  </si>
  <si>
    <t>5</t>
  </si>
  <si>
    <t>6</t>
  </si>
  <si>
    <t>ZADANIA USTAWOWO ZLECONE</t>
  </si>
  <si>
    <t>Urzędy naczelnych organów władzy państwowej, kontroli i ochrony prawa</t>
  </si>
  <si>
    <t>Oswiata i wychowanie</t>
  </si>
  <si>
    <t>%</t>
  </si>
  <si>
    <t>757</t>
  </si>
  <si>
    <t>Obsługa długu publicznego</t>
  </si>
  <si>
    <t>OGÓŁEM:</t>
  </si>
  <si>
    <t>WYDATKI</t>
  </si>
  <si>
    <t>Rozdział</t>
  </si>
  <si>
    <t>1</t>
  </si>
  <si>
    <t>01030</t>
  </si>
  <si>
    <t>Izby rolnicze</t>
  </si>
  <si>
    <t>60014</t>
  </si>
  <si>
    <t>Drogi publiczne powiatowe</t>
  </si>
  <si>
    <t>71004</t>
  </si>
  <si>
    <t>Plany zagospodarowania przestrzennego</t>
  </si>
  <si>
    <t>75022</t>
  </si>
  <si>
    <t>Rady gmin</t>
  </si>
  <si>
    <t>75414</t>
  </si>
  <si>
    <t>Obrona cywilna</t>
  </si>
  <si>
    <t>75702</t>
  </si>
  <si>
    <t>Rezerwy ogólne i celowe</t>
  </si>
  <si>
    <t>Obsługa papierów wartościowych, kredytów i pożyczek j.s.t.</t>
  </si>
  <si>
    <t>80106</t>
  </si>
  <si>
    <t>Inne formy wychowania przedszkolnego</t>
  </si>
  <si>
    <t>80113</t>
  </si>
  <si>
    <t>Dowożenie uczniów do szkół</t>
  </si>
  <si>
    <t>80120</t>
  </si>
  <si>
    <t>Licea ogólnokształcące</t>
  </si>
  <si>
    <t>80146</t>
  </si>
  <si>
    <t>Dokształcanie i doskonalenie nauczycieli</t>
  </si>
  <si>
    <t>80195</t>
  </si>
  <si>
    <t>85153</t>
  </si>
  <si>
    <t>Zwalczanie narkomanii</t>
  </si>
  <si>
    <t>85154</t>
  </si>
  <si>
    <t>Przeciwdziałanie alkoholizmowi</t>
  </si>
  <si>
    <t>85201</t>
  </si>
  <si>
    <t>Placówki opiekuńczo-wychowawcze</t>
  </si>
  <si>
    <t>85204</t>
  </si>
  <si>
    <t>Rodziny zastępcze</t>
  </si>
  <si>
    <t>85205</t>
  </si>
  <si>
    <t>Zadania w zakresie przeciwdziałania przemocy w rodzinie</t>
  </si>
  <si>
    <t>85206</t>
  </si>
  <si>
    <t>Zasiłki i pomoc w naturze oraz składki na ubezpieczenie społeczne</t>
  </si>
  <si>
    <t>85395</t>
  </si>
  <si>
    <t>85401</t>
  </si>
  <si>
    <t>Świetlice szkolne</t>
  </si>
  <si>
    <t>85446</t>
  </si>
  <si>
    <t>90001</t>
  </si>
  <si>
    <t>90002</t>
  </si>
  <si>
    <t>Gospodarka odpadami</t>
  </si>
  <si>
    <t>90003</t>
  </si>
  <si>
    <t>Oczyszczanie miast i wsi</t>
  </si>
  <si>
    <t>90015</t>
  </si>
  <si>
    <t>Oświetlenie ulic, placów i dróg</t>
  </si>
  <si>
    <t>90095</t>
  </si>
  <si>
    <t>92116</t>
  </si>
  <si>
    <t>Biblioteki</t>
  </si>
  <si>
    <t>92120</t>
  </si>
  <si>
    <t>Ochrona zabytków i opieka nad zabytkami</t>
  </si>
  <si>
    <t xml:space="preserve">Rolnictwo i łowiectwo </t>
  </si>
  <si>
    <t>Gmina Główczyce jest zadłużona na kwotę</t>
  </si>
  <si>
    <t>pożyczki w WFOŚiGW</t>
  </si>
  <si>
    <t>kredyty BS Ustka</t>
  </si>
  <si>
    <t>kredyt SGB Koszalin</t>
  </si>
  <si>
    <t>pożyczki na wyprzedzające finansowanie</t>
  </si>
  <si>
    <t>Dochody w dziale 010 - Rolnictwo i łowiectwo</t>
  </si>
  <si>
    <t>6207</t>
  </si>
  <si>
    <t>dotacje celowe w ramach programów z udziałem UE</t>
  </si>
  <si>
    <t>6330</t>
  </si>
  <si>
    <t>2010</t>
  </si>
  <si>
    <t>dotacje celowe otrzymane z budżetu państwa na realizację zadań bieżących z zakresu administracji rządowej orza innych zadań zleconych gminie ustawami</t>
  </si>
  <si>
    <t xml:space="preserve">środki na zwrot akcyzy dla rolników </t>
  </si>
  <si>
    <t>Dochody w dziale 600 - Transport i łączność</t>
  </si>
  <si>
    <t>0690</t>
  </si>
  <si>
    <t>wpływy z różnych opłat(za zajęcie pasa drogowego)</t>
  </si>
  <si>
    <t>Dochody w dziale 700 - Gospodarka mieszkaniowa</t>
  </si>
  <si>
    <t>0750</t>
  </si>
  <si>
    <t>dochody z najmu i dzierżawy</t>
  </si>
  <si>
    <t>0770</t>
  </si>
  <si>
    <t>wpłaty z tytułu odpłatnego nabycia prawa własności nieruchomości</t>
  </si>
  <si>
    <t>0920</t>
  </si>
  <si>
    <t>pozostałe odsetki</t>
  </si>
  <si>
    <t>Dochody w dziale 710 - Działalność usługowa</t>
  </si>
  <si>
    <t>2020</t>
  </si>
  <si>
    <t>Dochody w dziale 750 - Administracja publiczna</t>
  </si>
  <si>
    <t>wpływy z różnych opłat (koszty upomnień)</t>
  </si>
  <si>
    <t>pozostałe odsetki (od środków na rachunkach bankowych)</t>
  </si>
  <si>
    <t>0970</t>
  </si>
  <si>
    <t>wpływy z różnych dochodów</t>
  </si>
  <si>
    <t>za energię, rozmowy telefoniczne, refundacja PUP, odpłatności DPS i inne</t>
  </si>
  <si>
    <t>1.</t>
  </si>
  <si>
    <t>2.</t>
  </si>
  <si>
    <t xml:space="preserve">prowizje ZUS, US </t>
  </si>
  <si>
    <t>2360</t>
  </si>
  <si>
    <t>dochody j.s.t. związane z realizacją zadań z zakresu administracji rządowej</t>
  </si>
  <si>
    <t xml:space="preserve">dotacje celowe otrzymane z budżetu państwa na realizację zadań bieżących z zakresu administracji rządowej oraz innych zadań zleconych ustawami </t>
  </si>
  <si>
    <t>2707</t>
  </si>
  <si>
    <t>środki na dofinansowanie własnych zadań bieżących gmin</t>
  </si>
  <si>
    <t>dotacje celowe w ramach programów UE</t>
  </si>
  <si>
    <t xml:space="preserve">Dochody w dziale 751 - Urzędy naczelnych organów władzy państwowej, kontroli i ochrony prawa oraz sądownictwa </t>
  </si>
  <si>
    <t xml:space="preserve">Dochody w dziale 754 - Bezpieczeństwo publiczne i ochrona przeciwpożarowa </t>
  </si>
  <si>
    <t xml:space="preserve">Dochody w dziale 756 - Dochody od osób prawnych, od osób fizycznych i od innych jednostek nieposiadających osobowości prawnej oraz wydatki związane z ich poborem </t>
  </si>
  <si>
    <t>0350</t>
  </si>
  <si>
    <t>podatek od dzialalności godpodarczej osób fizycznych, opłacany w formie karty podatkowej</t>
  </si>
  <si>
    <t>0910</t>
  </si>
  <si>
    <t>odsetki od nieterminowych wpłat z tytułu podatków i opłat</t>
  </si>
  <si>
    <t>0310</t>
  </si>
  <si>
    <t>podatek od nieruchomości</t>
  </si>
  <si>
    <t>0320</t>
  </si>
  <si>
    <t>podatek rolny</t>
  </si>
  <si>
    <t>0330</t>
  </si>
  <si>
    <t>podatek leśny</t>
  </si>
  <si>
    <t>0340</t>
  </si>
  <si>
    <t>podatek od środków transportowych</t>
  </si>
  <si>
    <t>0500</t>
  </si>
  <si>
    <t>podatek od czynności cywilnoprawnych</t>
  </si>
  <si>
    <t>2680</t>
  </si>
  <si>
    <t>0360</t>
  </si>
  <si>
    <t>wpływy z opłaty targowej</t>
  </si>
  <si>
    <t>podatek od spadków i darowizn</t>
  </si>
  <si>
    <t>Wpływy z innych opłat stanowiących dochody j.s.t.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</si>
  <si>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</si>
  <si>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</si>
  <si>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</si>
  <si>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</si>
  <si>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</si>
  <si>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</si>
  <si>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opłat za zezwolenia na sprzedaż alkoholu</t>
  </si>
  <si>
    <t>0590</t>
  </si>
  <si>
    <t>wpływy z opłat za koncesje i licencje</t>
  </si>
  <si>
    <t>0010</t>
  </si>
  <si>
    <t>podatek dochodowy od osób fizycznych</t>
  </si>
  <si>
    <t>0020</t>
  </si>
  <si>
    <t>podatek dochodowy od osób prawnych</t>
  </si>
  <si>
    <t>2920</t>
  </si>
  <si>
    <t xml:space="preserve">subwencja ogólna z budżetu państwa </t>
  </si>
  <si>
    <t>Część wyrównawcza subwencji ogólnej dla j.s.t.</t>
  </si>
  <si>
    <t>Dochody w dziale 801 - Oświata i wychowanie</t>
  </si>
  <si>
    <t>2030</t>
  </si>
  <si>
    <t>dotacje celowe otrzymane z budżetu państwa na realizację własnych zadań bieżących gmin</t>
  </si>
  <si>
    <t>2400</t>
  </si>
  <si>
    <t>wpływy do budżetu pozostałych środków finansowych gromadzonych na wydzielonym rachunku jednostek budżetowych</t>
  </si>
  <si>
    <t>Oddziały przedszkolne przy szkołach podstawowych</t>
  </si>
  <si>
    <t>wpływy z innych dochodów</t>
  </si>
  <si>
    <t>odsetki</t>
  </si>
  <si>
    <t>801048</t>
  </si>
  <si>
    <t>Dochody w dziale 851 - Ochrona zdrowia</t>
  </si>
  <si>
    <t>Dochody w dziale 852 - Pomoc społeczna</t>
  </si>
  <si>
    <t>0830</t>
  </si>
  <si>
    <t>wpływy z usług</t>
  </si>
  <si>
    <t>dochody j.s.t. związane z realizacją zadań z zakresu administracji rządowej oraz innych zadań zleconych ustawami</t>
  </si>
  <si>
    <t>Wspieranie rodziny</t>
  </si>
  <si>
    <t xml:space="preserve">Usługi opiekuńcze i specjalistyczne usługi opiekuńcze </t>
  </si>
  <si>
    <t>Dochody w dziale 854 - Edukacyjna opieka wychowawcza</t>
  </si>
  <si>
    <t>2040</t>
  </si>
  <si>
    <t>dotacje celowe otrzymane z budżetu państwa na realizację zadań bieżących gmin z zakresu edukacyjnej opieki wychowawczej finansowanej w całości przez budżet państwa w ramach programów rządowych</t>
  </si>
  <si>
    <t xml:space="preserve">Dochody w dziale 900 - Gospodarkakomunalna i ochrona środowiska </t>
  </si>
  <si>
    <t xml:space="preserve">Wpływy i wydatki związane z gromadzeniem środków z opłat i kar za korzystanie ze środowiska </t>
  </si>
  <si>
    <t>wpływy z różnych opłat</t>
  </si>
  <si>
    <t>0400</t>
  </si>
  <si>
    <t>wpływy z opłaty produktowej</t>
  </si>
  <si>
    <t>6300</t>
  </si>
  <si>
    <t>w sprawie informacji o przebiegu wykonania budżetu Gminy Główczyce</t>
  </si>
  <si>
    <t>Dotacje celowe otrzymane z budżetu państwa na realizację inwestycji i zakupów inwestycyjnych własnych gmin (droga Dochowo)</t>
  </si>
  <si>
    <t>Wydatki w dziale 010 - Rolnictwo i łowiectwo</t>
  </si>
  <si>
    <t>4300</t>
  </si>
  <si>
    <t>zakup pozostałych usług</t>
  </si>
  <si>
    <t>6050</t>
  </si>
  <si>
    <t>wydatki inwsstycyjne jednostek budżetowych</t>
  </si>
  <si>
    <t>6057</t>
  </si>
  <si>
    <t>2850</t>
  </si>
  <si>
    <t>zwrot akcyzy</t>
  </si>
  <si>
    <t>koszty biurowe i obsługi</t>
  </si>
  <si>
    <t>Wydatki w dziale 600 - Transport i łączność</t>
  </si>
  <si>
    <t>4210</t>
  </si>
  <si>
    <t>zakup materiałów i wyposażenia</t>
  </si>
  <si>
    <t>* znaki drogowe, ,materiały do remontu chodników, żużel, paliwo, farby, płytki</t>
  </si>
  <si>
    <t>zakup usług pozostałych</t>
  </si>
  <si>
    <t>* odśnieżanie dróg</t>
  </si>
  <si>
    <t>* opłaty za zajęcie pasa drogowego</t>
  </si>
  <si>
    <t>* chodnik Cecenowo</t>
  </si>
  <si>
    <t>Wydatki w dziale 700 -  Gospodarka mieszkaniowa</t>
  </si>
  <si>
    <t>* ogłoszenia w prasie</t>
  </si>
  <si>
    <t>* wykup działek</t>
  </si>
  <si>
    <t>4530</t>
  </si>
  <si>
    <t>podatek od towarów i usług VAT</t>
  </si>
  <si>
    <t>6060</t>
  </si>
  <si>
    <t>zakupy inwestycyjne</t>
  </si>
  <si>
    <t>Wydatki w dziale 710 -  działalność usługowa</t>
  </si>
  <si>
    <t>* projekty decyzji o warunkach zabudowy, opinie urbanistyczne</t>
  </si>
  <si>
    <t>* utrzymanie cmentarzy wojennych</t>
  </si>
  <si>
    <t>Wydatki w dziale 750 - Administracja publiczna</t>
  </si>
  <si>
    <t>4010</t>
  </si>
  <si>
    <t>4110</t>
  </si>
  <si>
    <t>4120</t>
  </si>
  <si>
    <t>wynagrodzenie osobowe pracowników</t>
  </si>
  <si>
    <t>składki na ubezpieczenie społeczne</t>
  </si>
  <si>
    <t>składki na Fundusz Pracy</t>
  </si>
  <si>
    <t>3030</t>
  </si>
  <si>
    <t>różne wydatki na rzecz osób fizycznych</t>
  </si>
  <si>
    <t xml:space="preserve">* diety radnych </t>
  </si>
  <si>
    <t>* nekrologi, ogłoszenia w prasie</t>
  </si>
  <si>
    <t>* wynajm autokaru</t>
  </si>
  <si>
    <t>4360</t>
  </si>
  <si>
    <t>opłaty z tytułu zakupu usług telefonii komórkowej</t>
  </si>
  <si>
    <t>* artykuły spożywcze, materiały biurowe, wiązanki kwiatów, kalendarze</t>
  </si>
  <si>
    <t>3020</t>
  </si>
  <si>
    <t>nagrody i wydatki osobowe niezaliczone do wynagrodzeń</t>
  </si>
  <si>
    <t>dodatkowe wynagrodzenie roczne</t>
  </si>
  <si>
    <t>4140</t>
  </si>
  <si>
    <t>wpłaty na PFRON</t>
  </si>
  <si>
    <t>4170</t>
  </si>
  <si>
    <t>wynagrodzenie bezosobowe</t>
  </si>
  <si>
    <t>* materiały do remontu</t>
  </si>
  <si>
    <t>* paliwo do samochodu służbowego</t>
  </si>
  <si>
    <t xml:space="preserve">* artykuły spożywcze, przemysłowe i inne (środki czystości, aparaty telefoniczne, drukarki, wyposażenie biur) </t>
  </si>
  <si>
    <t>* zakup opału</t>
  </si>
  <si>
    <t>* pogotowie kasowe</t>
  </si>
  <si>
    <t>4260</t>
  </si>
  <si>
    <t>zakup energii</t>
  </si>
  <si>
    <t>4270</t>
  </si>
  <si>
    <t>zakup usług remontowych</t>
  </si>
  <si>
    <t>4280</t>
  </si>
  <si>
    <t>zakup usług zdrowotnych</t>
  </si>
  <si>
    <t>* prowizje bankowe</t>
  </si>
  <si>
    <t>* usługi informatyczne (ZETO, Lex)</t>
  </si>
  <si>
    <t>* naprawy kserokopiarek</t>
  </si>
  <si>
    <t>* usługi kominiarskie</t>
  </si>
  <si>
    <t>* wywóz śmieci, usuwanie ścieków</t>
  </si>
  <si>
    <t>* konserwacja centrali telefonicznej i urządzeń alarmowych</t>
  </si>
  <si>
    <t>* opłaty pocztowe</t>
  </si>
  <si>
    <t>* wyrób pieczątek</t>
  </si>
  <si>
    <t>* koszty egzekucyjne</t>
  </si>
  <si>
    <t>* naprawy samochodu służbowego</t>
  </si>
  <si>
    <t>* obsługa prawna</t>
  </si>
  <si>
    <t>* drobne usługi</t>
  </si>
  <si>
    <t>opłaty z tytułu zakupu telefonii komórkowej</t>
  </si>
  <si>
    <t>4410</t>
  </si>
  <si>
    <t>podróze służbowe krajowe</t>
  </si>
  <si>
    <t>* delegacje</t>
  </si>
  <si>
    <t>* ryczałty samochodowe</t>
  </si>
  <si>
    <t>4430</t>
  </si>
  <si>
    <t>różne opłaty i składki</t>
  </si>
  <si>
    <t>* ubezpieczenie mienia</t>
  </si>
  <si>
    <t>4440</t>
  </si>
  <si>
    <t>odpisy na ZFSS</t>
  </si>
  <si>
    <t>4700</t>
  </si>
  <si>
    <t>szkolenia pracowników</t>
  </si>
  <si>
    <t>Kwalifikacje wojskowe</t>
  </si>
  <si>
    <t>* wykonaie folderu, wieści gminne</t>
  </si>
  <si>
    <t>4040</t>
  </si>
  <si>
    <t>materiały budowlane, kwiaty, ziemia, narzędzia, paliwa</t>
  </si>
  <si>
    <t>* ryczałty telefoniczne sołtysów</t>
  </si>
  <si>
    <t>* usługi remontowe i inne</t>
  </si>
  <si>
    <t>Wydatki w dziale 751 - Urzędy naczelnych organów władzy państwowej kontroli i ochrony prawa oraz sądownictwa</t>
  </si>
  <si>
    <t>Urzędy naczelnych organów władzy państwowej kontroli i ochrony prawa</t>
  </si>
  <si>
    <t>Wydatki w dziale 754 -  Bezpieczeństwo publiczne i ochrona przeciwpożarowa</t>
  </si>
  <si>
    <t>* zakup nagród</t>
  </si>
  <si>
    <t>* opał</t>
  </si>
  <si>
    <t>* materiały budowlane</t>
  </si>
  <si>
    <t>* akcje gaśnicze</t>
  </si>
  <si>
    <t>* wywóz ścieków, woda</t>
  </si>
  <si>
    <t>* ryczałty telefoniczne</t>
  </si>
  <si>
    <t>* badania okresowe kierowców</t>
  </si>
  <si>
    <t>* szkolenia</t>
  </si>
  <si>
    <t>Wydatki w dziale 801 - Oświata i wychowanie</t>
  </si>
  <si>
    <t>2310</t>
  </si>
  <si>
    <t>2540</t>
  </si>
  <si>
    <t>(Stowarzyszenie Rozwoju Wsi w Szczypkowicach)</t>
  </si>
  <si>
    <t>* prenumerata czasopism</t>
  </si>
  <si>
    <t>* wyposażenie</t>
  </si>
  <si>
    <t>* materiały biurowe</t>
  </si>
  <si>
    <t>* środki czystości</t>
  </si>
  <si>
    <t>* druki</t>
  </si>
  <si>
    <t>4230</t>
  </si>
  <si>
    <t>zakup leków i materiałów medycznych</t>
  </si>
  <si>
    <t>4240</t>
  </si>
  <si>
    <t>zakup pomocy naukowych, dydaktycznych i książek</t>
  </si>
  <si>
    <t>* wywóz nieczystości</t>
  </si>
  <si>
    <t>* dzierżawa urządzeń gazowych (BAŁTYKGAZ ZS Stowięcino)</t>
  </si>
  <si>
    <t>* usługi transportowe</t>
  </si>
  <si>
    <t>2830</t>
  </si>
  <si>
    <t xml:space="preserve">dotacja celowa z budżetu na finansowanie lub dofinansowanie zadań zleconych do realizacji pozostałym jednostkom nie zaliczonym do sektora finansów publicznych </t>
  </si>
  <si>
    <t>Przedszkola przy szkołach podstawowych</t>
  </si>
  <si>
    <t>dotacja podmiotowa z budżetu dla niepublicznej jednostki systemu oświaty</t>
  </si>
  <si>
    <t>(dla stowarzyszenia Rozwoju Wsi w Szczypkowicach)</t>
  </si>
  <si>
    <t>* pozostałe usługi</t>
  </si>
  <si>
    <t>(usługi transportowe, ksero, legitymacje dla nauczycieli, usługi pocztowe, wymiana gaśnic)</t>
  </si>
  <si>
    <t>4220</t>
  </si>
  <si>
    <t>zakup środków żywności</t>
  </si>
  <si>
    <t>2320</t>
  </si>
  <si>
    <t>dotacje celowe przekazane dla powiatu na zadania bieżące realizowane na podstawie porozumień</t>
  </si>
  <si>
    <t>2710</t>
  </si>
  <si>
    <t>dotacje celowe na pomoc finansową udzieloną między j.s.t. na dofinansowanie własnych zadań bieżących</t>
  </si>
  <si>
    <t>Wydatki w dziale 851 - Ochrona zdrowia</t>
  </si>
  <si>
    <t>Przeciwdziałanie narkomanii</t>
  </si>
  <si>
    <t>dotacja celowa z budżetu j.s.t. na zadania zlecone do realizacji organizacjom prowadzącym działalność pożytku publicznego</t>
  </si>
  <si>
    <t>* organizacja kolonii letnich</t>
  </si>
  <si>
    <t>* spektakle o tematyce profilaktycznej</t>
  </si>
  <si>
    <t>* opłaty sądowe</t>
  </si>
  <si>
    <t>* usługi RTV</t>
  </si>
  <si>
    <t>* podatek dochodowy</t>
  </si>
  <si>
    <t>* korzystanie z izby wytrzeźwień</t>
  </si>
  <si>
    <t>* wynajm pomieszczenia</t>
  </si>
  <si>
    <t>(zadania zlecone)</t>
  </si>
  <si>
    <t>Wydatki w dziale 852 - Opieka społeczna</t>
  </si>
  <si>
    <t>* dofinansowanie zadań własnych</t>
  </si>
  <si>
    <t>Świadczenia rodzinne, zaliczka alimentacyjna oraz składki na ubezpieczenie emerytalne i rentowe z ubezpieczenia społecznego</t>
  </si>
  <si>
    <t>ZADANIA ZLECONE</t>
  </si>
  <si>
    <t>* zakup oleju opałowego</t>
  </si>
  <si>
    <t>* zakup artykułów spożywczych na zajęcia kulinarne</t>
  </si>
  <si>
    <t>* część kosztów zakupu oleju napędowego  do samochodu służbowego</t>
  </si>
  <si>
    <t>* materiały na zajęcia plastyczno-techniczne prowadzone z podopiecznymi</t>
  </si>
  <si>
    <t>* materiały biurowe, tonery, tusze</t>
  </si>
  <si>
    <t>* gaz butlowy, nasiona, środki ochrony roślin  i inne</t>
  </si>
  <si>
    <t>* część kosztów zakupu urządzeń do archiwizacji danych z serwera</t>
  </si>
  <si>
    <t>* usługi psychologiczne</t>
  </si>
  <si>
    <t>* usługi bankowe</t>
  </si>
  <si>
    <t>* częściowy koszt naprawy samochodu służbowego</t>
  </si>
  <si>
    <t>* ryczałt za używanie prywatnego samochodu do celów słuzbowych</t>
  </si>
  <si>
    <t>* przewóz osób</t>
  </si>
  <si>
    <t>* usuwanie odpadów (wywóz śmieci)</t>
  </si>
  <si>
    <t>* ubezpieczenie mienia)</t>
  </si>
  <si>
    <t>odpisy na ZFŚS</t>
  </si>
  <si>
    <r>
      <t xml:space="preserve">* </t>
    </r>
    <r>
      <rPr>
        <b/>
        <sz val="11"/>
        <color theme="1"/>
        <rFont val="Times New Roman"/>
        <family val="1"/>
        <charset val="238"/>
      </rPr>
      <t>świadczenia opiekuńcze</t>
    </r>
  </si>
  <si>
    <t xml:space="preserve">* zasiłki rodzinne wraz z dodatkiem do zasiłku </t>
  </si>
  <si>
    <t>3110</t>
  </si>
  <si>
    <t>świadczenia społeczne</t>
  </si>
  <si>
    <t>(zakup tonerów do drukarek laserowych i kserokopiarki, druków do świadczeń rodzinnych,  materiałów biurowych, części</t>
  </si>
  <si>
    <t>* usługi pocztowe</t>
  </si>
  <si>
    <t>* usługi informatyczne - obsługa świadczeń rodzinnych</t>
  </si>
  <si>
    <t>* licencje na oprogramowanie świadczeń rodzinnych</t>
  </si>
  <si>
    <t>4130</t>
  </si>
  <si>
    <t>składki na ubezpieczenie zdrowotne</t>
  </si>
  <si>
    <t>ZADANIA WŁASNE GMINY</t>
  </si>
  <si>
    <t>4330</t>
  </si>
  <si>
    <t>wynagrodzenie osobowe pracowników 1,5 etatu w tym 1 pracownik interwencyjny</t>
  </si>
  <si>
    <t>wynagrodzenia bezosobowe</t>
  </si>
  <si>
    <t xml:space="preserve">wynagrodzenie osobowe pracowników </t>
  </si>
  <si>
    <t xml:space="preserve">^ środki z PUW </t>
  </si>
  <si>
    <t>* zadania własne gminy</t>
  </si>
  <si>
    <t>^ zasiłki celowe</t>
  </si>
  <si>
    <t>* dofinansowanie z PUW</t>
  </si>
  <si>
    <t>* zakup druków</t>
  </si>
  <si>
    <t>* zakup oleju napędowego do samochodu służbowego</t>
  </si>
  <si>
    <t>* zakup publikacji, książek, kalendarzy</t>
  </si>
  <si>
    <t xml:space="preserve">* usługi transportowe - przywóz żywności z Banku Żywności </t>
  </si>
  <si>
    <t>* obsługa systemów komputerowych, licencje</t>
  </si>
  <si>
    <t>wydatki na zakupy inwestycyjne jednostek budżetowych</t>
  </si>
  <si>
    <t>1 etat kierownika usług opiekuńczych, 6 etatów stałych opiekunek środowiskowych</t>
  </si>
  <si>
    <t>^ finansowane ze środków PUW</t>
  </si>
  <si>
    <t>wynagrodzenia bezosobowe ( wynagrodzenie koordynatora wolontariatu</t>
  </si>
  <si>
    <t>zakup materiałów i wyposażenia( dla wolontariatu)</t>
  </si>
  <si>
    <t>różne opłaty i składki (wolontariat)</t>
  </si>
  <si>
    <t>Wydatki w dziale 853 - Pozostałe zadania w zakresie polityki społecznej</t>
  </si>
  <si>
    <t>Realizacja programu "Ja też jestem przedszkolakiem</t>
  </si>
  <si>
    <t xml:space="preserve">różne opłaty i składki </t>
  </si>
  <si>
    <t>Wydatki w dziale 854 - Edukacyjna opieka wychowawcza</t>
  </si>
  <si>
    <t>3260</t>
  </si>
  <si>
    <t>9001</t>
  </si>
  <si>
    <t>Wydatki w dziale 900 - Gospodarka komunalna i ochrona środowiska</t>
  </si>
  <si>
    <t>Gospodarka ściekowa i ochrona wód</t>
  </si>
  <si>
    <t xml:space="preserve">Wpływy i wydatki związane z gromadzeniem środków z opłat produktowych </t>
  </si>
  <si>
    <t>2480</t>
  </si>
  <si>
    <t>dotacje podmiotowe z budżetu dla samorządowej instytucji kultury</t>
  </si>
  <si>
    <t>wydatki inwestycyjne jednostek budżetowych</t>
  </si>
  <si>
    <t>Wydatki w dziale 757 - Obsługa długu publicznego</t>
  </si>
  <si>
    <t>8070</t>
  </si>
  <si>
    <t xml:space="preserve">odsetki i dyskonto od krajowych skarbowych papierów wartościowych oraz od krajowych  pożyczek i kredytów </t>
  </si>
  <si>
    <t>* znaczki pocztowe</t>
  </si>
  <si>
    <t>* dopłata do ścieków</t>
  </si>
  <si>
    <t>* budowa sieci kanalizacji sanitarnej Dargoleza, Podole Wielkie, Gorzyno, Stowięcino</t>
  </si>
  <si>
    <t>* wykonanie grawertonów</t>
  </si>
  <si>
    <t>WÓJTA GMINY GŁÓWCZYCE</t>
  </si>
  <si>
    <t>* remont pomieszczeń OPS</t>
  </si>
  <si>
    <t>a) budżetu gminy w brzmieniu stanowiącym załącznik Nr 1 do niniejszego zarządzenia</t>
  </si>
  <si>
    <t>§ 2.Przedstawia się informacje o kształtowaniu się Wieloletniej Prognozy Finansowej stanowiącą załącznik    Nr 3 do niniejszego zarządzenia, w tym o przebiegu realizacji przedsięwzięć o których mowa w art. 266 ust. 3 ustawy o finansach publicznych</t>
  </si>
  <si>
    <t>dotacje celowe otrzymane z budżetu państwa na zadania bieżące realizowane przez gminę na podstawie porozumień z organami administracji rządowej</t>
  </si>
  <si>
    <t>dotacje celowe otrzymane z budżetu państwa na realizację zadań bieżących z zakresu administracji rządowej oraz innych zadań zleconych gminie ustawami</t>
  </si>
  <si>
    <t>Wpływy z podatku rolnego, podatku leśnego, podatku od czynności cywilnoprawnych, podatków i opłat lokalnych od osób prawnych i innych jednostek organizacyjnych</t>
  </si>
  <si>
    <t>rekompensaty utraconych dochodów w podatkach i opłatach lokalnych (podatek od SPN)</t>
  </si>
  <si>
    <t>Wpływy z podatku rolnego, podatku leśnego, podatku od spadków i darowizn, podatku od czynności cywilnoprawnych, oraz podatków i opłat lokalnych od osób fizycznych</t>
  </si>
  <si>
    <t>wpływy z innych lokalnych opłat pobieranych przez j.s.t. na podstawie odrębnych ustaw</t>
  </si>
  <si>
    <t>Dochody w dziale 758 - Różne rozliczenia</t>
  </si>
  <si>
    <t xml:space="preserve">wpłaty gmin na rzecz izb rolniczych w wysokości 2 % uzyskanych wpływów z podatku rolnego </t>
  </si>
  <si>
    <t>* wycena i podział działek, nieruchomości</t>
  </si>
  <si>
    <t>(nagrody na konkurs oc, art. do konserwacji urządzeń)</t>
  </si>
  <si>
    <t>Dotacje celowe przekazane gminie na zadania bieżące realizowane na podstawie porozumień między j.s.t.</t>
  </si>
  <si>
    <t>* SRW Szczypkowice</t>
  </si>
  <si>
    <t>* badania psychiatryczne</t>
  </si>
  <si>
    <t xml:space="preserve">^ środki  Gminy </t>
  </si>
  <si>
    <t xml:space="preserve">^ środki Gminy </t>
  </si>
  <si>
    <t>Zasiłki i pomoc w naturze oraz składki na ubezpieczenia emerytalno-rentowe z ubezpieczenia społecznego</t>
  </si>
  <si>
    <t xml:space="preserve">* środki własne Gminy  </t>
  </si>
  <si>
    <t>^ finansowane ze środków Gminy</t>
  </si>
  <si>
    <t>* olimpiada młodzieży</t>
  </si>
  <si>
    <t>Wydatki w dziale 921 - Kultura i ochrona dziedzictwa narodowego</t>
  </si>
  <si>
    <t>* części do samochodów strażackich, sprzęt przeciwpożarowy, art.. przemysłowe, umundurowanie</t>
  </si>
  <si>
    <t>* badania techniczne, przegląd sprzętu</t>
  </si>
  <si>
    <t>D O C H O D Y</t>
  </si>
  <si>
    <t xml:space="preserve">W Y D A T K I </t>
  </si>
  <si>
    <t>* budowa sieci wodociągowej w m. Żoruchowo, Zgojewo, Zgojewko, Żelkowo</t>
  </si>
  <si>
    <t xml:space="preserve">  Budżet gminy na 2015 rok został przyjęty Uchwałą Nr II/7/2014 Rady Gminy                  w Główczycach z dnia 16 grudnia 2014 roku i przedstawiał się następująco:</t>
  </si>
  <si>
    <t>Plan na 2015</t>
  </si>
  <si>
    <t>plan na 2015</t>
  </si>
  <si>
    <t>Klutura fizyczna</t>
  </si>
  <si>
    <t>Kultura fizyczna</t>
  </si>
  <si>
    <t>80149</t>
  </si>
  <si>
    <t>80150</t>
  </si>
  <si>
    <t>Zadania w zakresie kultury fizycznej</t>
  </si>
  <si>
    <t xml:space="preserve">Plan na 2015 r. </t>
  </si>
  <si>
    <t>75107</t>
  </si>
  <si>
    <t>Wybory Prezydenta Rzeczypospoiltej Polskiej</t>
  </si>
  <si>
    <t>Realizacja zadań wymagających stosowania specjalnej organizacji nauki i metod pracy dla dzieci i młodziezy w szkołach podstawowych, gimnazjach, liceach ogólnokształcących, liceach profilowanych i szkołach zawodowych oraz szkołach artystycznych</t>
  </si>
  <si>
    <t>Wybory Prezydenta Rzeczypospolitej Polskiej</t>
  </si>
  <si>
    <t>* montaż urządzeń antyodorowych</t>
  </si>
  <si>
    <t>* wodociąg Izbica - Gać (projekt)</t>
  </si>
  <si>
    <t>* budowa wodociągu Drzeżewo Lipno</t>
  </si>
  <si>
    <t>(przebudowa drogi Dochowo- W. Wieś</t>
  </si>
  <si>
    <t>* transport szlaki, materiałów budowlanych, usługi równiarką, remont przepustów, wycinka drzew</t>
  </si>
  <si>
    <t>* remont drogi gruntowej Olszewko</t>
  </si>
  <si>
    <t>* kładka pieszo-rowerowa Izbica- Kluki</t>
  </si>
  <si>
    <t>* inwentaryzacja budynków mieszkalno-użytkowych</t>
  </si>
  <si>
    <t>* opłaty sądowe i notarialne, wypisy</t>
  </si>
  <si>
    <t>* wyłączenie gruntów</t>
  </si>
  <si>
    <t>* szkolenie radnych</t>
  </si>
  <si>
    <t>4590</t>
  </si>
  <si>
    <t>Kary i odszkodowania wypłacone na rzecz osób fizycznych</t>
  </si>
  <si>
    <t>Wybory Prezydenta Rzeczypospolitej</t>
  </si>
  <si>
    <t>* paliwo i części do samochodów strażackich</t>
  </si>
  <si>
    <t>* drobne neprawy, regeneracja gaśnic, tablice informacyjne, kondolencje, oklejenie samochodu, montaz sygnałów świetlnych, konserwacja kominów, alarmowanie, przegląd obiektów</t>
  </si>
  <si>
    <t>* budowa Sali sportowej w Stowięcinie</t>
  </si>
  <si>
    <t>Raalizacja zadań wymagających specjalistycznej organizacji nauki i metod pracy  dla dzieci w przedszkolach, oddziałach przedszkolnych</t>
  </si>
  <si>
    <t>*P-le Pobłocie</t>
  </si>
  <si>
    <t>Wynagrodzenie osobowe pracowników</t>
  </si>
  <si>
    <t>* mapa projektowa świetlica Skórzyno</t>
  </si>
  <si>
    <t>* mapa projektowa świetlica Gorzyno</t>
  </si>
  <si>
    <t>* mapa projektowa świetlica Cecenowo</t>
  </si>
  <si>
    <t>* mapa projektowa świetlica Będziechowo</t>
  </si>
  <si>
    <t>Wydatki w dziale 926 - Kultura fizyczna i sport</t>
  </si>
  <si>
    <t>* budowa boiska Wykosowo</t>
  </si>
  <si>
    <t>75818</t>
  </si>
  <si>
    <t>Składka na ubezpieczenia społeczne</t>
  </si>
  <si>
    <t>Składka na Fundusz Pracy</t>
  </si>
  <si>
    <t>Składki na ubezpieczenia społeczne</t>
  </si>
  <si>
    <t>wnagrodzenie osobowe pracowników</t>
  </si>
  <si>
    <t>* inne drobne zakupy (dyplomy, gaśnice, paliwo, drobne artykuły przemysłowe, części do ksero, listy gratulacyjne, pogotowie kasowe</t>
  </si>
  <si>
    <t>Wpływy z różnych opłat</t>
  </si>
  <si>
    <t>0430</t>
  </si>
  <si>
    <t>6260</t>
  </si>
  <si>
    <t>dotacje otrzymane z państwowych funduszy celowych na finansowanie i dofinansowanie kosztów realizacji inwestycji j.s.t.</t>
  </si>
  <si>
    <t>* naprawa komputera, abonament RTV</t>
  </si>
  <si>
    <t>zakup usług telekomunikacyjnych</t>
  </si>
  <si>
    <t>* za pobyt 13 dzieci z terenu gminy Główczyce w rodzinnej pieczy zastępczej, 1 dziecko w instytucjonalnej pieczy zastępczej</t>
  </si>
  <si>
    <t>wydatki osobowe nie zaliczone do wynagrodzeń</t>
  </si>
  <si>
    <t>* 1 etat - asystena rodziny od m-ca stycznia do końca roku</t>
  </si>
  <si>
    <t>4610</t>
  </si>
  <si>
    <t>koszty postępowania sądowego</t>
  </si>
  <si>
    <t>^ sprawienie pogrzebu 2 os. - 2 św.</t>
  </si>
  <si>
    <t>^ zasiłki okresowe 143 rodzin - 457 św.</t>
  </si>
  <si>
    <t>wynagrodzenie osobowe pracowników (10,66 etatu -11 osób)</t>
  </si>
  <si>
    <t>* urzadzenia komputerowe</t>
  </si>
  <si>
    <t>* inne drobne zakupy</t>
  </si>
  <si>
    <t>opłaty za usługi telekomunikaacyjne</t>
  </si>
  <si>
    <t xml:space="preserve">* zsiłki celowe na posiłki dla rodzin 239 rodzin - 590 św. </t>
  </si>
  <si>
    <t>inne formy pomocy dla uczniów 172 rodziny, 348 dzieci</t>
  </si>
  <si>
    <t>Realizacja zadań wymagających specjalistycznej organizacji nauki i metod pracy  dla dzieci w przedszkolach, oddziałach przedszkolnych</t>
  </si>
  <si>
    <r>
      <t xml:space="preserve">                          Źródłem pokrycia deficytu budżetowego jest kredyt bankowy długoterminowy w wysokości  </t>
    </r>
    <r>
      <rPr>
        <b/>
        <sz val="12"/>
        <color theme="1"/>
        <rFont val="Times New Roman"/>
        <family val="1"/>
        <charset val="238"/>
      </rPr>
      <t>840.009,00</t>
    </r>
  </si>
  <si>
    <t>b) planu finansowego Gminnego Ośrodka Kultury w Główczycach w brzmieniu stanowiącym załącznik nr 2 do niniejszego zarządzenia</t>
  </si>
  <si>
    <t>§ 3.Sprawozdanie wraz z częścią opisową przedkłada się Radzie Gminy Główczyce oraz Regionalnej Izbie Obrachunkowej w Gdańsku.</t>
  </si>
  <si>
    <t>* środki z Ministerstwa Sportu na budowę Sali sportowej w Stowięcinie</t>
  </si>
  <si>
    <t>Realizacja zadań wymagających stosowania specjalnej organizacji nauki i metod pracy dla dzieci i młodzieży w szkołach podstawowych, gimnazjach, liceach ogólnokształcących, liceach profilowanych i szkołach zawodowych oraz szkołach artystycznych</t>
  </si>
  <si>
    <t>* budowa sieci wodociągowej Rumsko, Równo</t>
  </si>
  <si>
    <t xml:space="preserve">* materiały biurowe, druki, prenumerata czasopism, zakup książek, </t>
  </si>
  <si>
    <t>składki na F-sz Pracy</t>
  </si>
  <si>
    <t>§ 4.Sprawozdanie z wykonania środków budżetowych zostanie udostępnione mieszkańcom poprzez wywieszenie na tablicy ogłoszeń w Urzędzie Gminy Główczyce oraz opublikowanie w Biuletynie Informacji Publicznej.</t>
  </si>
  <si>
    <r>
      <t>§ 1.Przedstawia się informację za</t>
    </r>
    <r>
      <rPr>
        <b/>
        <sz val="12"/>
        <color theme="1"/>
        <rFont val="Times New Roman"/>
        <family val="1"/>
        <charset val="238"/>
      </rPr>
      <t xml:space="preserve"> 2015 </t>
    </r>
    <r>
      <rPr>
        <sz val="12"/>
        <color theme="1"/>
        <rFont val="Times New Roman"/>
        <family val="1"/>
        <charset val="238"/>
      </rPr>
      <t xml:space="preserve"> rok o przebiegu wykonania:</t>
    </r>
  </si>
  <si>
    <t>ZA 2015 ROK</t>
  </si>
  <si>
    <t>Budżet w 2015 roku wykonano następująco:</t>
  </si>
  <si>
    <t>Wykonanie na 31.12.2015</t>
  </si>
  <si>
    <r>
      <t>Dochody budżetowe</t>
    </r>
    <r>
      <rPr>
        <b/>
        <u/>
        <sz val="11"/>
        <color theme="1"/>
        <rFont val="Times New Roman"/>
        <family val="1"/>
        <charset val="238"/>
      </rPr>
      <t xml:space="preserve"> według działów</t>
    </r>
    <r>
      <rPr>
        <b/>
        <sz val="11"/>
        <color theme="1"/>
        <rFont val="Times New Roman"/>
        <family val="1"/>
        <charset val="238"/>
      </rPr>
      <t xml:space="preserve"> w 2015 roku przedstawiają się następująco:</t>
    </r>
  </si>
  <si>
    <t>Wykonanie na 31.12.2015 r.</t>
  </si>
  <si>
    <r>
      <t>Dochody budżetowe</t>
    </r>
    <r>
      <rPr>
        <b/>
        <u/>
        <sz val="11"/>
        <color theme="1"/>
        <rFont val="Times New Roman"/>
        <family val="1"/>
        <charset val="238"/>
      </rPr>
      <t xml:space="preserve"> według działów i rozdziałów </t>
    </r>
    <r>
      <rPr>
        <b/>
        <sz val="11"/>
        <color theme="1"/>
        <rFont val="Times New Roman"/>
        <family val="1"/>
        <charset val="238"/>
      </rPr>
      <t xml:space="preserve"> w 2015 roku przedstawiają się następująco:</t>
    </r>
  </si>
  <si>
    <t>wykonanie na 31.12.2015</t>
  </si>
  <si>
    <t>DOCHODY - DOTACJE W 2015 ROKU</t>
  </si>
  <si>
    <t>Procentowy udział w realizacji ogólnych wydatków w 2015 roku przedstawia się następująco:</t>
  </si>
  <si>
    <t xml:space="preserve">wykonanie na 31.12.2015 </t>
  </si>
  <si>
    <r>
      <t xml:space="preserve">Wydatki budżetowe </t>
    </r>
    <r>
      <rPr>
        <b/>
        <u/>
        <sz val="12"/>
        <color theme="1"/>
        <rFont val="Times New Roman"/>
        <family val="1"/>
        <charset val="238"/>
      </rPr>
      <t xml:space="preserve">według działów </t>
    </r>
    <r>
      <rPr>
        <b/>
        <sz val="12"/>
        <color theme="1"/>
        <rFont val="Times New Roman"/>
        <family val="1"/>
        <charset val="238"/>
      </rPr>
      <t>w 2015 roku przedstawiają się następująco:</t>
    </r>
  </si>
  <si>
    <r>
      <t xml:space="preserve">Wydatki budżetowe </t>
    </r>
    <r>
      <rPr>
        <b/>
        <u/>
        <sz val="12"/>
        <color theme="1"/>
        <rFont val="Times New Roman"/>
        <family val="1"/>
        <charset val="238"/>
      </rPr>
      <t xml:space="preserve">według działów i rozdziałów </t>
    </r>
    <r>
      <rPr>
        <b/>
        <sz val="12"/>
        <color theme="1"/>
        <rFont val="Times New Roman"/>
        <family val="1"/>
        <charset val="238"/>
      </rPr>
      <t>w 2015 roku przedstawiają się następująco:</t>
    </r>
  </si>
  <si>
    <t xml:space="preserve">         WYDATKI W 2015 ROKU</t>
  </si>
  <si>
    <t>75110</t>
  </si>
  <si>
    <t>Referenda ogólnokrajowe i konstytucyjne</t>
  </si>
  <si>
    <t>75108</t>
  </si>
  <si>
    <t>Wybory do Sejmu i Senatu,</t>
  </si>
  <si>
    <t>Wybory do Sejmu i Senatu</t>
  </si>
  <si>
    <t>* przepompownia Siodłonie - wykonanie układu dozowania ciągłego</t>
  </si>
  <si>
    <t>*czyszczenie burzówki , wywóz nieczystości, naprawa studzienki kanalizacyjnej W.Wieś</t>
  </si>
  <si>
    <t>* budowa sieci wodociągowej i sanitarnej Szczypkowice -Warblino wykonanie przyłącza</t>
  </si>
  <si>
    <t>* budowa sieci kanalizacji sanitarnej w m. Pobłocie, Cecenowo, Wolinia wraz z przepompowniami</t>
  </si>
  <si>
    <t>* budowa kanalizacji sanitarnej w Gminie Główczyce Etap Ciemino, Skórzyno, Izbica, Zgierz</t>
  </si>
  <si>
    <t>* budowa sieci kanalizacji sanitarnej i wodociągowej na ul. Ciemińskiej</t>
  </si>
  <si>
    <t>* budowa sieci kanalizacji sanitarnej w m. Będziechowo</t>
  </si>
  <si>
    <t>* rozbudowa sieci wodociągowej w m. Rumsko - Równo</t>
  </si>
  <si>
    <t>* przebudowa drogi Głowczyce- Stowięcino</t>
  </si>
  <si>
    <t>* przebudowa mostu w Zgojewie</t>
  </si>
  <si>
    <t>* przebudowa drogi Zgojewo</t>
  </si>
  <si>
    <t>* przebudowa drogi Warblino -Szczypkowice</t>
  </si>
  <si>
    <t>* wykonanie pętli autobusowej Drzeżewo</t>
  </si>
  <si>
    <t>* zagospodarowanie terenu osiedla 22 lipca</t>
  </si>
  <si>
    <t>* przebudowa ulicy Osiedle w Główczycach</t>
  </si>
  <si>
    <t>* przebudowa ulicy Witosa i 9  marca - wznowienie granic</t>
  </si>
  <si>
    <t>* wykonanie badania geologicznego działka Żelkowo</t>
  </si>
  <si>
    <t>* Strategia rozwoju gminy</t>
  </si>
  <si>
    <t>* audyt bezpieczeństwa</t>
  </si>
  <si>
    <t>Dotacje celowe z budżetu na finansowanie lub dofinansowanie zadań zleconych do realizacji pozostałym jednostkom niezaliczonym do sektora finansów publicznych</t>
  </si>
  <si>
    <t>uzrąd gminy</t>
  </si>
  <si>
    <t>szkoły</t>
  </si>
  <si>
    <t>^ wyplacone przez UG</t>
  </si>
  <si>
    <t xml:space="preserve">* budowa świetlicy i boiska Zgojewo - projekt </t>
  </si>
  <si>
    <t xml:space="preserve">* inne (części do ksera, komputerów i licencje, paliwo, puchary, statuetki, znaczki pocztowe, nagrody,pogotowie kasowe ,gaśnice, </t>
  </si>
  <si>
    <t>* pozostałe drobne usługi (wymiana gaśnic, usługi pocztowe, abonament RTV, konserwacja urządzeń dźwigowych, konserwacja kotłowni, przycinka drzew, drobne remonty, przegląd budynków, wykonanie pieczątek, remont instalacji</t>
  </si>
  <si>
    <t>* elewacja SP Stowięcino</t>
  </si>
  <si>
    <t xml:space="preserve">^ wyprawka szkolna </t>
  </si>
  <si>
    <t>* zakup piłkarzyków i aparatu fotograficznego</t>
  </si>
  <si>
    <t>* usługa informatyczna</t>
  </si>
  <si>
    <t>* archiwizacja dokumentacji</t>
  </si>
  <si>
    <t>* inne drobne usługi</t>
  </si>
  <si>
    <t>^ zasiłki pielęgnacyjne 3.892 św.</t>
  </si>
  <si>
    <t xml:space="preserve">^ świadczenia pielęgnacyjne 614 św. </t>
  </si>
  <si>
    <t>^ specjalny zasiłek opiekuńczy 195 św.</t>
  </si>
  <si>
    <t>^ zasiłek dla opiekuna 266 św.</t>
  </si>
  <si>
    <t>^ zasiłki rodzinne 20.087 św.-</t>
  </si>
  <si>
    <t xml:space="preserve">^dodatek z tytułu urodzenia dziecka 51 św. </t>
  </si>
  <si>
    <t>^dodatek z tytułu opieki nad dzieckiem w okresie korzystania z urlopu wychowawczego 137 św.</t>
  </si>
  <si>
    <t>^dodatek z tytułu samotnego wychowywania dziecka 461 św.</t>
  </si>
  <si>
    <t>^dodatek z tytułu kształcenia i rehabilitacji dzecka niepełnosprawnego 1.066 św.</t>
  </si>
  <si>
    <t xml:space="preserve">^ dodatek z tytułu rozpoczęcia roku szkolnego 820 św. </t>
  </si>
  <si>
    <t xml:space="preserve">^ dodatek na pokrycie wydatków związanych z zamieszkaniem w miejscowości, w której znajduje się szkoła 118 św. </t>
  </si>
  <si>
    <t xml:space="preserve">^ dodatek na pokrycie wydatków związanych z dojazdem do miejscowości w której znajduje się szkoła 1.6158 św. </t>
  </si>
  <si>
    <t>^ dodatek z tytułu wychowywania dziecka w rodzinie wielodzietnej 2.712 św.</t>
  </si>
  <si>
    <t>* jednorazowa zapomoga z tytułu urodzenia dziecka 78 św.</t>
  </si>
  <si>
    <t>* składka emerytalno-rentowa od świadczenia pielęgnacyjnego 1.051 św. 86 osób</t>
  </si>
  <si>
    <t>* świadczenia z funduszu alimentacyjnego 1.807 św.</t>
  </si>
  <si>
    <t>2,34 etatu, w tym obsługa funduszu alimentacyjnego 18.641,40</t>
  </si>
  <si>
    <t>* opłacanie składki za osoby pobierające świadczenia pielęgnacyjne 476 św. 46 osób</t>
  </si>
  <si>
    <t xml:space="preserve">(skorzystało 15 rodzin 74  św. </t>
  </si>
  <si>
    <t>wynagrodzenie osobowe pracowników 1,34 etatu</t>
  </si>
  <si>
    <t>*skierowano na pobyt w DPS 9 osób - 350  św.</t>
  </si>
  <si>
    <t>* środki z budżetu państwa - umowa 32.344,00</t>
  </si>
  <si>
    <t>* środki  Gminy -19.172,09</t>
  </si>
  <si>
    <t>* opłacenie składki zdrowotnej od osób pobierających zasiłek stały z pomocy społecznej 78 osób -772 św.</t>
  </si>
  <si>
    <t>^ specjalne zasiłki celowe 19 osób- 37 św.</t>
  </si>
  <si>
    <t>^ schronienie 7 os.804 św.</t>
  </si>
  <si>
    <t>* zdarzenia losowe (pożar) 3 os. 4 św.</t>
  </si>
  <si>
    <t>* skorzystało 60 rodziny - 441 św. finansowane w całości ze środków Gminy</t>
  </si>
  <si>
    <t xml:space="preserve">* zasiłki stałe dla osoby samotnie gospodarującej 60 osób - 574  św. </t>
  </si>
  <si>
    <t xml:space="preserve">* zasiłki stałe dla osoby pozostającej w rodzinie  42 osoby - 382 św. </t>
  </si>
  <si>
    <t xml:space="preserve">* zakup materiałów biurowych, papieru ksero, tuszy, tonerów do drukarek </t>
  </si>
  <si>
    <t xml:space="preserve">* pozostałe usługi tj. konserwacja kserokopiarki, naprawy bieżące samochodu służbowego, utrzymanie strony internetowej, wywóz nieczystości, aechiwizacja dokumentów </t>
  </si>
  <si>
    <t>* dożywianie dzieci w szkołach 536 dzieci</t>
  </si>
  <si>
    <t>* dożywianie dzieci wytypowanych przez szkołę tj. 20 % liczby dzieci dożywianych   ( środki z PUW) - 143  dzieci</t>
  </si>
  <si>
    <t>* dożywianie osób dorosłych 17 osób</t>
  </si>
  <si>
    <t>* świadczenie za pracę społeczno-użyteczną (14 osób)</t>
  </si>
  <si>
    <r>
      <t xml:space="preserve">Do dnia 31grudnia  2015 roku budżet gminy został </t>
    </r>
    <r>
      <rPr>
        <u/>
        <sz val="12"/>
        <rFont val="Times New Roman"/>
        <family val="1"/>
        <charset val="238"/>
      </rPr>
      <t>zwiększony</t>
    </r>
  </si>
  <si>
    <r>
      <t xml:space="preserve">Dochody budżetowe w 2015 roku zostały wykonane w </t>
    </r>
    <r>
      <rPr>
        <b/>
        <sz val="11"/>
        <rFont val="Times New Roman"/>
        <family val="1"/>
        <charset val="238"/>
      </rPr>
      <t>98,23 %</t>
    </r>
    <r>
      <rPr>
        <b/>
        <sz val="11"/>
        <color theme="1"/>
        <rFont val="Times New Roman"/>
        <family val="1"/>
        <charset val="238"/>
      </rPr>
      <t xml:space="preserve"> w stosunku do planu</t>
    </r>
  </si>
  <si>
    <r>
      <t xml:space="preserve">Wydatki budżetowe w 2015 roku zostały wykonane w </t>
    </r>
    <r>
      <rPr>
        <b/>
        <sz val="11"/>
        <rFont val="Times New Roman"/>
        <family val="1"/>
        <charset val="238"/>
      </rPr>
      <t>95,79 %</t>
    </r>
    <r>
      <rPr>
        <b/>
        <sz val="11"/>
        <color theme="1"/>
        <rFont val="Times New Roman"/>
        <family val="1"/>
        <charset val="238"/>
      </rPr>
      <t xml:space="preserve"> w stosunku do planu.</t>
    </r>
  </si>
  <si>
    <t>wpływy z różnych dochodów (odszkodowanie)</t>
  </si>
  <si>
    <t>0470</t>
  </si>
  <si>
    <t xml:space="preserve">wpływy z opłaty za zarząd, użytkowanie i użytkowanie wieczyste nieruchomości </t>
  </si>
  <si>
    <t>Referenda ogólnokrajowe i kinstytucyjne</t>
  </si>
  <si>
    <r>
      <t xml:space="preserve">z dnia </t>
    </r>
    <r>
      <rPr>
        <b/>
        <sz val="14"/>
        <rFont val="Times New Roman"/>
        <family val="1"/>
        <charset val="238"/>
      </rPr>
      <t>30 marca 2016  roku</t>
    </r>
  </si>
  <si>
    <r>
      <t xml:space="preserve">ZARZĄDZENIE </t>
    </r>
    <r>
      <rPr>
        <b/>
        <sz val="14"/>
        <rFont val="Times New Roman"/>
        <family val="1"/>
        <charset val="238"/>
      </rPr>
      <t>7/Z/2016</t>
    </r>
  </si>
  <si>
    <t>Art. 266 ust. 1 pkt.  1 i 2 ustawy z dnia 27 sierpnia 2009 roku o finansach publicznych  /tekst jednolity</t>
  </si>
  <si>
    <r>
      <t xml:space="preserve">   W okresie sprawozdawczym skutki obniżek stawek podatkowych dają kwotę 839.548,00 Decyzjami administracyjnymi udzielono ulg, oraz zwolnień ustawowo zagwarantowanych na kwotę:  podatek rolny </t>
    </r>
    <r>
      <rPr>
        <sz val="12"/>
        <rFont val="Times New Roman"/>
        <family val="1"/>
        <charset val="238"/>
      </rPr>
      <t xml:space="preserve">77.454,00 </t>
    </r>
    <r>
      <rPr>
        <sz val="12"/>
        <color theme="1"/>
        <rFont val="Times New Roman"/>
        <family val="1"/>
        <charset val="238"/>
      </rPr>
      <t xml:space="preserve">ulga inwestycyjna </t>
    </r>
    <r>
      <rPr>
        <sz val="12"/>
        <rFont val="Times New Roman"/>
        <family val="1"/>
        <charset val="238"/>
      </rPr>
      <t>12.633,00</t>
    </r>
    <r>
      <rPr>
        <sz val="12"/>
        <color theme="1"/>
        <rFont val="Times New Roman"/>
        <family val="1"/>
        <charset val="238"/>
      </rPr>
      <t xml:space="preserve"> ulga żołnierska 0,00. Na bieżąco prowadzona jest windykacja zaległości . Ponadto z dłużnikami przeprowadzane są rozmowy indywidualne na temat możliwości i form spłaty zadłużenia. Nieterminowość regulowania zobowiązań podatkowych i innych jest wynikiem wyjątkowo trudnej sytuacji materialnej naszych mieszkańców. Ministerstwo Finansów podało prognozowane udziały w podatku dochodowym od osób fizycznych 2.980.707,00 zł. Przekazano z rachunku centralnego kwotę </t>
    </r>
    <r>
      <rPr>
        <sz val="12"/>
        <rFont val="Times New Roman"/>
        <family val="1"/>
        <charset val="238"/>
      </rPr>
      <t xml:space="preserve">3.006.510 tj 100,87 % </t>
    </r>
    <r>
      <rPr>
        <sz val="12"/>
        <color theme="1"/>
        <rFont val="Times New Roman"/>
        <family val="1"/>
        <charset val="238"/>
      </rPr>
      <t xml:space="preserve">planowanych wpływów w/w podatku. </t>
    </r>
  </si>
  <si>
    <t xml:space="preserve">dotacje celowe otrzymane z budżetu państwa na realizację zadań bieżących z zakresu administracji rządowej oraz innych zadań zleconych gminie ustawami </t>
  </si>
  <si>
    <t>dotacje celowe w ramach programów UE (zwrot za remizę Dargoleza)</t>
  </si>
  <si>
    <t>Dotacje celowe otrzymane z tytułu pomocy finansowej udzielonej między j.s.t. na dofinansowanie własnych zadań inwestycyjnych i zakupów inwestycyjnych</t>
  </si>
  <si>
    <t>* dofinansowanie do wycieczek ucznów</t>
  </si>
  <si>
    <t>(wywóz nieczystości, usługi kominiarskie, transportowe, prawne,  roboty budowlane, wywóz nieczystości, gabloty,remont przystanków</t>
  </si>
  <si>
    <t>* konserwacja urządzeń dżwigowych, alarmowych, konserwacja kotłowni,  naprawa kserokopiarki</t>
  </si>
  <si>
    <t xml:space="preserve">* dla Przedszkola "Kubuś Puchatek" w Pobłociu </t>
  </si>
  <si>
    <t>i kształtowaniu się Wieloletniej Prognozy Finansowej                                   w 2015  r.</t>
  </si>
  <si>
    <t xml:space="preserve">                Dochody z tytułu otrzymanych dotacji przeznaczono zgodnie ze wskazaniami zamieszczonymi w decyzjach organów administracji rządowej . Wykonanie dochodów                 i wydatków zostało przedstawione w zestawieniach tabelarycznych. Sprawozdania roczne wynikające z przepisów Rozporządzenia Ministra Finansów z dnia 16 stycznia 2014 roku    w sprawie sprawozdawczości budżetowej przekazano w ustawowym terminie Regionalnej Izbie Obrachunkowej w Gdańsku oraz poszczególnym dysponentom dotacji i wydatków związanych z wykonaniem zadań z zakresu administracji rządowej.</t>
  </si>
  <si>
    <t>/t j. Dz. U.  z 2013 roku poz. 885/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</si>
</sst>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u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u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/>
    <xf numFmtId="0" fontId="2" fillId="0" borderId="0" xfId="0" applyFont="1" applyAlignment="1">
      <alignment horizontal="justify"/>
    </xf>
    <xf numFmtId="0" fontId="2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2" fillId="0" borderId="1" xfId="0" applyFont="1" applyBorder="1" applyAlignment="1">
      <alignment horizontal="center"/>
    </xf>
    <xf numFmtId="4" fontId="2" fillId="0" borderId="8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2" fillId="0" borderId="0" xfId="0" applyFont="1" applyAlignment="1">
      <alignment wrapText="1"/>
    </xf>
    <xf numFmtId="49" fontId="2" fillId="0" borderId="0" xfId="0" applyNumberFormat="1" applyFont="1"/>
    <xf numFmtId="4" fontId="1" fillId="0" borderId="0" xfId="0" applyNumberFormat="1" applyFont="1"/>
    <xf numFmtId="0" fontId="1" fillId="0" borderId="13" xfId="0" applyFont="1" applyBorder="1" applyAlignment="1"/>
    <xf numFmtId="0" fontId="2" fillId="0" borderId="13" xfId="0" applyFont="1" applyBorder="1" applyAlignme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10" fontId="2" fillId="0" borderId="0" xfId="0" applyNumberFormat="1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10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1" fillId="0" borderId="8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10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9" fontId="2" fillId="0" borderId="0" xfId="0" applyNumberFormat="1" applyFont="1" applyBorder="1"/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2" fillId="0" borderId="0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/>
    <xf numFmtId="49" fontId="2" fillId="0" borderId="0" xfId="0" applyNumberFormat="1" applyFont="1" applyBorder="1" applyAlignment="1">
      <alignment horizontal="center"/>
    </xf>
    <xf numFmtId="10" fontId="2" fillId="0" borderId="0" xfId="0" applyNumberFormat="1" applyFont="1"/>
    <xf numFmtId="49" fontId="1" fillId="0" borderId="0" xfId="0" applyNumberFormat="1" applyFont="1"/>
    <xf numFmtId="10" fontId="2" fillId="0" borderId="1" xfId="0" applyNumberFormat="1" applyFont="1" applyBorder="1"/>
    <xf numFmtId="0" fontId="0" fillId="0" borderId="0" xfId="0" applyAlignment="1">
      <alignment wrapText="1"/>
    </xf>
    <xf numFmtId="10" fontId="10" fillId="0" borderId="0" xfId="0" applyNumberFormat="1" applyFont="1"/>
    <xf numFmtId="10" fontId="10" fillId="0" borderId="0" xfId="0" applyNumberFormat="1" applyFont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4" fontId="9" fillId="0" borderId="0" xfId="0" applyNumberFormat="1" applyFont="1"/>
    <xf numFmtId="0" fontId="0" fillId="0" borderId="0" xfId="0"/>
    <xf numFmtId="4" fontId="2" fillId="0" borderId="8" xfId="0" applyNumberFormat="1" applyFont="1" applyBorder="1" applyAlignment="1">
      <alignment wrapText="1"/>
    </xf>
    <xf numFmtId="0" fontId="1" fillId="0" borderId="10" xfId="0" applyFont="1" applyBorder="1" applyAlignment="1">
      <alignment wrapText="1"/>
    </xf>
    <xf numFmtId="10" fontId="2" fillId="0" borderId="0" xfId="0" applyNumberFormat="1" applyFont="1" applyBorder="1" applyAlignment="1">
      <alignment wrapText="1"/>
    </xf>
    <xf numFmtId="0" fontId="1" fillId="0" borderId="8" xfId="0" applyFont="1" applyBorder="1"/>
    <xf numFmtId="0" fontId="1" fillId="0" borderId="10" xfId="0" applyFont="1" applyBorder="1"/>
    <xf numFmtId="4" fontId="1" fillId="0" borderId="10" xfId="0" applyNumberFormat="1" applyFont="1" applyBorder="1"/>
    <xf numFmtId="0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/>
    </xf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wrapText="1"/>
    </xf>
    <xf numFmtId="0" fontId="0" fillId="0" borderId="0" xfId="0"/>
    <xf numFmtId="0" fontId="0" fillId="0" borderId="0" xfId="0"/>
    <xf numFmtId="0" fontId="2" fillId="0" borderId="0" xfId="0" applyFont="1" applyAlignment="1">
      <alignment horizontal="left" wrapText="1"/>
    </xf>
    <xf numFmtId="0" fontId="0" fillId="0" borderId="0" xfId="0"/>
    <xf numFmtId="49" fontId="2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/>
    </xf>
    <xf numFmtId="49" fontId="1" fillId="0" borderId="10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/>
    <xf numFmtId="0" fontId="6" fillId="0" borderId="0" xfId="0" applyFont="1"/>
    <xf numFmtId="4" fontId="6" fillId="0" borderId="0" xfId="0" applyNumberFormat="1" applyFont="1"/>
    <xf numFmtId="4" fontId="5" fillId="0" borderId="0" xfId="0" applyNumberFormat="1" applyFont="1"/>
    <xf numFmtId="0" fontId="12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9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wrapText="1"/>
    </xf>
    <xf numFmtId="4" fontId="2" fillId="0" borderId="11" xfId="0" applyNumberFormat="1" applyFont="1" applyBorder="1"/>
    <xf numFmtId="4" fontId="1" fillId="0" borderId="11" xfId="0" applyNumberFormat="1" applyFont="1" applyBorder="1"/>
    <xf numFmtId="0" fontId="1" fillId="0" borderId="11" xfId="0" applyFont="1" applyBorder="1" applyAlignment="1">
      <alignment horizontal="center" wrapText="1"/>
    </xf>
    <xf numFmtId="4" fontId="1" fillId="0" borderId="11" xfId="0" applyNumberFormat="1" applyFont="1" applyBorder="1" applyAlignment="1">
      <alignment wrapText="1"/>
    </xf>
    <xf numFmtId="4" fontId="2" fillId="0" borderId="11" xfId="0" applyNumberFormat="1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10" fontId="1" fillId="0" borderId="0" xfId="0" applyNumberFormat="1" applyFont="1" applyBorder="1" applyAlignment="1">
      <alignment wrapText="1"/>
    </xf>
    <xf numFmtId="0" fontId="0" fillId="0" borderId="0" xfId="0" applyBorder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2" fillId="0" borderId="0" xfId="0" applyFont="1"/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0" fontId="10" fillId="0" borderId="0" xfId="0" applyNumberFormat="1" applyFont="1" applyBorder="1"/>
    <xf numFmtId="0" fontId="2" fillId="0" borderId="0" xfId="0" applyNumberFormat="1" applyFont="1" applyAlignment="1">
      <alignment horizontal="left" wrapText="1"/>
    </xf>
    <xf numFmtId="0" fontId="5" fillId="0" borderId="0" xfId="0" applyFont="1" applyAlignment="1"/>
    <xf numFmtId="49" fontId="2" fillId="0" borderId="8" xfId="0" applyNumberFormat="1" applyFont="1" applyBorder="1"/>
    <xf numFmtId="49" fontId="2" fillId="0" borderId="10" xfId="0" applyNumberFormat="1" applyFont="1" applyBorder="1"/>
    <xf numFmtId="49" fontId="2" fillId="0" borderId="10" xfId="0" applyNumberFormat="1" applyFont="1" applyBorder="1" applyAlignment="1">
      <alignment horizontal="right"/>
    </xf>
    <xf numFmtId="0" fontId="2" fillId="0" borderId="10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4" fontId="9" fillId="0" borderId="1" xfId="0" applyNumberFormat="1" applyFont="1" applyBorder="1"/>
    <xf numFmtId="49" fontId="2" fillId="0" borderId="11" xfId="0" applyNumberFormat="1" applyFont="1" applyBorder="1"/>
    <xf numFmtId="49" fontId="1" fillId="0" borderId="11" xfId="0" applyNumberFormat="1" applyFont="1" applyBorder="1"/>
    <xf numFmtId="49" fontId="2" fillId="0" borderId="11" xfId="0" applyNumberFormat="1" applyFont="1" applyBorder="1" applyAlignment="1">
      <alignment horizontal="center"/>
    </xf>
    <xf numFmtId="49" fontId="1" fillId="0" borderId="10" xfId="0" applyNumberFormat="1" applyFont="1" applyBorder="1"/>
    <xf numFmtId="2" fontId="1" fillId="0" borderId="1" xfId="0" applyNumberFormat="1" applyFont="1" applyBorder="1"/>
    <xf numFmtId="0" fontId="2" fillId="0" borderId="0" xfId="0" applyFont="1" applyBorder="1" applyAlignment="1">
      <alignment horizontal="left" wrapText="1"/>
    </xf>
    <xf numFmtId="4" fontId="2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wrapText="1"/>
    </xf>
    <xf numFmtId="0" fontId="2" fillId="0" borderId="4" xfId="0" applyNumberFormat="1" applyFont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left"/>
    </xf>
    <xf numFmtId="4" fontId="2" fillId="0" borderId="8" xfId="0" applyNumberFormat="1" applyFont="1" applyBorder="1" applyAlignment="1">
      <alignment horizontal="right" wrapText="1"/>
    </xf>
    <xf numFmtId="4" fontId="11" fillId="0" borderId="8" xfId="0" applyNumberFormat="1" applyFont="1" applyBorder="1"/>
    <xf numFmtId="4" fontId="7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wrapText="1"/>
    </xf>
    <xf numFmtId="4" fontId="2" fillId="0" borderId="1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horizontal="left" wrapText="1"/>
    </xf>
    <xf numFmtId="4" fontId="7" fillId="0" borderId="1" xfId="0" applyNumberFormat="1" applyFont="1" applyBorder="1" applyAlignment="1">
      <alignment horizontal="right" wrapText="1"/>
    </xf>
    <xf numFmtId="4" fontId="2" fillId="0" borderId="12" xfId="0" applyNumberFormat="1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0" fontId="1" fillId="0" borderId="0" xfId="0" applyNumberFormat="1" applyFont="1" applyBorder="1"/>
    <xf numFmtId="0" fontId="2" fillId="0" borderId="0" xfId="0" applyNumberFormat="1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11" fillId="0" borderId="1" xfId="0" applyNumberFormat="1" applyFont="1" applyBorder="1"/>
    <xf numFmtId="0" fontId="2" fillId="0" borderId="0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left" wrapText="1"/>
    </xf>
    <xf numFmtId="4" fontId="1" fillId="0" borderId="0" xfId="0" applyNumberFormat="1" applyFont="1" applyBorder="1"/>
    <xf numFmtId="49" fontId="1" fillId="0" borderId="0" xfId="0" applyNumberFormat="1" applyFont="1" applyBorder="1"/>
    <xf numFmtId="49" fontId="2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left" wrapText="1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wrapText="1"/>
    </xf>
    <xf numFmtId="49" fontId="2" fillId="0" borderId="0" xfId="0" applyNumberFormat="1" applyFont="1" applyBorder="1" applyAlignment="1">
      <alignment wrapText="1"/>
    </xf>
    <xf numFmtId="0" fontId="1" fillId="0" borderId="0" xfId="0" applyFont="1" applyBorder="1" applyAlignment="1">
      <alignment wrapText="1"/>
    </xf>
    <xf numFmtId="4" fontId="1" fillId="0" borderId="0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horizontal="right"/>
    </xf>
    <xf numFmtId="0" fontId="2" fillId="0" borderId="8" xfId="0" applyFont="1" applyBorder="1" applyAlignment="1">
      <alignment wrapText="1"/>
    </xf>
    <xf numFmtId="49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wrapText="1"/>
    </xf>
    <xf numFmtId="49" fontId="1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right" wrapText="1"/>
    </xf>
    <xf numFmtId="4" fontId="2" fillId="0" borderId="0" xfId="0" applyNumberFormat="1" applyFont="1" applyBorder="1" applyAlignment="1">
      <alignment horizontal="center" wrapText="1"/>
    </xf>
    <xf numFmtId="4" fontId="9" fillId="0" borderId="0" xfId="0" applyNumberFormat="1" applyFont="1" applyBorder="1"/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left"/>
    </xf>
    <xf numFmtId="0" fontId="2" fillId="0" borderId="2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left" wrapText="1"/>
    </xf>
    <xf numFmtId="4" fontId="15" fillId="0" borderId="0" xfId="0" applyNumberFormat="1" applyFont="1"/>
    <xf numFmtId="4" fontId="9" fillId="0" borderId="1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wrapText="1"/>
    </xf>
    <xf numFmtId="0" fontId="2" fillId="0" borderId="15" xfId="0" applyNumberFormat="1" applyFont="1" applyBorder="1" applyAlignment="1">
      <alignment horizontal="left" wrapText="1"/>
    </xf>
    <xf numFmtId="4" fontId="2" fillId="0" borderId="3" xfId="0" applyNumberFormat="1" applyFont="1" applyBorder="1" applyAlignment="1">
      <alignment horizontal="left" wrapText="1"/>
    </xf>
    <xf numFmtId="4" fontId="2" fillId="0" borderId="0" xfId="0" applyNumberFormat="1" applyFont="1" applyBorder="1" applyAlignment="1">
      <alignment horizontal="right" wrapText="1"/>
    </xf>
    <xf numFmtId="0" fontId="2" fillId="0" borderId="0" xfId="0" applyFont="1" applyBorder="1" applyAlignment="1">
      <alignment horizontal="left"/>
    </xf>
    <xf numFmtId="0" fontId="2" fillId="0" borderId="10" xfId="0" applyNumberFormat="1" applyFont="1" applyBorder="1" applyAlignment="1">
      <alignment wrapText="1"/>
    </xf>
    <xf numFmtId="0" fontId="2" fillId="0" borderId="8" xfId="0" applyNumberFormat="1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1" xfId="0" applyNumberFormat="1" applyFon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2" fillId="0" borderId="12" xfId="0" applyNumberFormat="1" applyFont="1" applyBorder="1" applyAlignment="1">
      <alignment horizontal="left" wrapText="1"/>
    </xf>
    <xf numFmtId="0" fontId="2" fillId="0" borderId="8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left" wrapText="1"/>
    </xf>
    <xf numFmtId="0" fontId="2" fillId="0" borderId="14" xfId="0" applyNumberFormat="1" applyFont="1" applyBorder="1" applyAlignment="1">
      <alignment horizontal="left" wrapText="1"/>
    </xf>
    <xf numFmtId="0" fontId="0" fillId="0" borderId="14" xfId="0" applyBorder="1" applyAlignment="1">
      <alignment horizontal="left" wrapText="1"/>
    </xf>
    <xf numFmtId="49" fontId="1" fillId="0" borderId="1" xfId="0" applyNumberFormat="1" applyFont="1" applyBorder="1" applyAlignment="1">
      <alignment horizontal="left"/>
    </xf>
    <xf numFmtId="0" fontId="2" fillId="0" borderId="4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left" wrapText="1"/>
    </xf>
    <xf numFmtId="0" fontId="1" fillId="0" borderId="11" xfId="0" applyNumberFormat="1" applyFont="1" applyBorder="1" applyAlignment="1">
      <alignment horizontal="left" wrapText="1"/>
    </xf>
    <xf numFmtId="0" fontId="1" fillId="0" borderId="14" xfId="0" applyNumberFormat="1" applyFont="1" applyBorder="1" applyAlignment="1">
      <alignment horizontal="left" wrapText="1"/>
    </xf>
    <xf numFmtId="0" fontId="1" fillId="0" borderId="12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49" fontId="1" fillId="0" borderId="11" xfId="0" applyNumberFormat="1" applyFont="1" applyBorder="1" applyAlignment="1"/>
    <xf numFmtId="0" fontId="10" fillId="0" borderId="14" xfId="0" applyFont="1" applyBorder="1" applyAlignment="1"/>
    <xf numFmtId="0" fontId="10" fillId="0" borderId="12" xfId="0" applyFont="1" applyBorder="1" applyAlignment="1"/>
    <xf numFmtId="0" fontId="1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center" wrapText="1"/>
    </xf>
    <xf numFmtId="49" fontId="1" fillId="0" borderId="11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left"/>
    </xf>
    <xf numFmtId="0" fontId="1" fillId="0" borderId="10" xfId="0" applyNumberFormat="1" applyFont="1" applyBorder="1" applyAlignment="1">
      <alignment horizontal="left" wrapText="1"/>
    </xf>
    <xf numFmtId="0" fontId="1" fillId="0" borderId="8" xfId="0" applyNumberFormat="1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2" fillId="0" borderId="6" xfId="0" applyNumberFormat="1" applyFont="1" applyBorder="1" applyAlignment="1">
      <alignment horizontal="left" wrapText="1"/>
    </xf>
    <xf numFmtId="0" fontId="2" fillId="0" borderId="7" xfId="0" applyNumberFormat="1" applyFont="1" applyBorder="1" applyAlignment="1">
      <alignment horizontal="left" wrapText="1"/>
    </xf>
    <xf numFmtId="0" fontId="2" fillId="0" borderId="10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8" xfId="0" applyBorder="1" applyAlignment="1">
      <alignment horizontal="left" wrapText="1"/>
    </xf>
    <xf numFmtId="0" fontId="0" fillId="0" borderId="12" xfId="0" applyBorder="1" applyAlignment="1">
      <alignment wrapText="1"/>
    </xf>
    <xf numFmtId="0" fontId="2" fillId="0" borderId="8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 wrapText="1"/>
    </xf>
    <xf numFmtId="49" fontId="2" fillId="0" borderId="14" xfId="0" applyNumberFormat="1" applyFont="1" applyBorder="1" applyAlignment="1">
      <alignment horizontal="left" wrapText="1"/>
    </xf>
    <xf numFmtId="49" fontId="2" fillId="0" borderId="12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/>
    </xf>
    <xf numFmtId="49" fontId="2" fillId="0" borderId="14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49" fontId="3" fillId="0" borderId="0" xfId="0" applyNumberFormat="1" applyFont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49" fontId="6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" fillId="0" borderId="14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49" fontId="1" fillId="0" borderId="1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horizontal="center" wrapText="1"/>
    </xf>
    <xf numFmtId="4" fontId="2" fillId="0" borderId="9" xfId="0" applyNumberFormat="1" applyFont="1" applyBorder="1" applyAlignment="1">
      <alignment horizontal="center" wrapText="1"/>
    </xf>
    <xf numFmtId="0" fontId="2" fillId="0" borderId="9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32"/>
  <sheetViews>
    <sheetView tabSelected="1" workbookViewId="0">
      <selection activeCell="A14" sqref="A14:G14"/>
    </sheetView>
  </sheetViews>
  <sheetFormatPr defaultRowHeight="15"/>
  <cols>
    <col min="1" max="1" width="6.28515625" customWidth="1"/>
    <col min="2" max="2" width="9.140625" customWidth="1"/>
    <col min="3" max="3" width="20.42578125" customWidth="1"/>
    <col min="4" max="4" width="14.85546875" customWidth="1"/>
    <col min="5" max="5" width="14.28515625" customWidth="1"/>
    <col min="6" max="6" width="15.42578125" customWidth="1"/>
    <col min="7" max="7" width="10.5703125" bestFit="1" customWidth="1"/>
  </cols>
  <sheetData>
    <row r="1" spans="1:7" ht="18.75">
      <c r="A1" s="260" t="s">
        <v>717</v>
      </c>
      <c r="B1" s="260"/>
      <c r="C1" s="260"/>
      <c r="D1" s="260"/>
      <c r="E1" s="260"/>
      <c r="F1" s="260"/>
      <c r="G1" s="260"/>
    </row>
    <row r="2" spans="1:7" ht="18.75">
      <c r="A2" s="260" t="s">
        <v>519</v>
      </c>
      <c r="B2" s="260"/>
      <c r="C2" s="260"/>
      <c r="D2" s="260"/>
      <c r="E2" s="260"/>
      <c r="F2" s="260"/>
      <c r="G2" s="260"/>
    </row>
    <row r="3" spans="1:7" ht="18.75">
      <c r="A3" s="260" t="s">
        <v>716</v>
      </c>
      <c r="B3" s="260"/>
      <c r="C3" s="260"/>
      <c r="D3" s="260"/>
      <c r="E3" s="260"/>
      <c r="F3" s="260"/>
      <c r="G3" s="260"/>
    </row>
    <row r="4" spans="1:7" ht="8.25" customHeight="1">
      <c r="A4" s="4"/>
      <c r="B4" s="4"/>
      <c r="C4" s="4"/>
      <c r="D4" s="4"/>
      <c r="E4" s="4"/>
      <c r="F4" s="4"/>
    </row>
    <row r="5" spans="1:7" ht="37.5" customHeight="1">
      <c r="A5" s="274" t="s">
        <v>308</v>
      </c>
      <c r="B5" s="274"/>
      <c r="C5" s="274"/>
      <c r="D5" s="274"/>
      <c r="E5" s="274"/>
      <c r="F5" s="274"/>
      <c r="G5" s="86"/>
    </row>
    <row r="6" spans="1:7" ht="34.5" customHeight="1">
      <c r="A6" s="274" t="s">
        <v>727</v>
      </c>
      <c r="B6" s="274"/>
      <c r="C6" s="274"/>
      <c r="D6" s="274"/>
      <c r="E6" s="274"/>
      <c r="F6" s="274"/>
      <c r="G6" s="86"/>
    </row>
    <row r="7" spans="1:7">
      <c r="A7" s="1"/>
      <c r="B7" s="4"/>
      <c r="C7" s="4"/>
      <c r="D7" s="4"/>
      <c r="E7" s="4"/>
      <c r="F7" s="4"/>
    </row>
    <row r="8" spans="1:7">
      <c r="A8" s="2"/>
      <c r="B8" s="4"/>
      <c r="C8" s="4"/>
      <c r="D8" s="4"/>
      <c r="E8" s="4"/>
      <c r="F8" s="4"/>
    </row>
    <row r="9" spans="1:7" ht="15.75">
      <c r="A9" s="271" t="s">
        <v>0</v>
      </c>
      <c r="B9" s="271"/>
      <c r="C9" s="271"/>
      <c r="D9" s="271"/>
      <c r="E9" s="271"/>
      <c r="F9" s="271"/>
    </row>
    <row r="10" spans="1:7" ht="15.75">
      <c r="A10" s="275" t="s">
        <v>718</v>
      </c>
      <c r="B10" s="275"/>
      <c r="C10" s="275"/>
      <c r="D10" s="275"/>
      <c r="E10" s="275"/>
      <c r="F10" s="275"/>
      <c r="G10" s="87"/>
    </row>
    <row r="11" spans="1:7" ht="15.75">
      <c r="A11" s="273" t="s">
        <v>729</v>
      </c>
      <c r="B11" s="273"/>
      <c r="C11" s="273"/>
      <c r="D11" s="273"/>
      <c r="E11" s="273"/>
      <c r="F11" s="273"/>
      <c r="G11" s="80"/>
    </row>
    <row r="12" spans="1:7">
      <c r="A12" s="3"/>
      <c r="B12" s="4"/>
      <c r="C12" s="4"/>
      <c r="D12" s="4"/>
      <c r="E12" s="4"/>
      <c r="F12" s="4"/>
    </row>
    <row r="13" spans="1:7">
      <c r="A13" s="4"/>
      <c r="B13" s="4"/>
      <c r="C13" s="4"/>
      <c r="D13" s="4"/>
      <c r="E13" s="4"/>
      <c r="F13" s="4"/>
    </row>
    <row r="14" spans="1:7" ht="18.75">
      <c r="A14" s="260" t="s">
        <v>1</v>
      </c>
      <c r="B14" s="260"/>
      <c r="C14" s="260"/>
      <c r="D14" s="260"/>
      <c r="E14" s="260"/>
      <c r="F14" s="260"/>
      <c r="G14" s="260"/>
    </row>
    <row r="15" spans="1:7" ht="15.75">
      <c r="A15" s="181" t="s">
        <v>622</v>
      </c>
      <c r="B15" s="87"/>
      <c r="C15" s="87"/>
      <c r="D15" s="87"/>
      <c r="E15" s="87"/>
      <c r="F15" s="87"/>
      <c r="G15" s="88"/>
    </row>
    <row r="16" spans="1:7" ht="15.75">
      <c r="A16" s="120" t="s">
        <v>521</v>
      </c>
      <c r="B16" s="120"/>
      <c r="C16" s="120"/>
      <c r="D16" s="120"/>
      <c r="E16" s="120"/>
      <c r="F16" s="120"/>
      <c r="G16" s="88"/>
    </row>
    <row r="17" spans="1:7" ht="31.5" customHeight="1">
      <c r="A17" s="276" t="s">
        <v>614</v>
      </c>
      <c r="B17" s="276"/>
      <c r="C17" s="276"/>
      <c r="D17" s="276"/>
      <c r="E17" s="276"/>
      <c r="F17" s="276"/>
      <c r="G17" s="97"/>
    </row>
    <row r="18" spans="1:7">
      <c r="A18" s="3"/>
      <c r="B18" s="4"/>
      <c r="C18" s="4"/>
      <c r="D18" s="4"/>
      <c r="E18" s="4"/>
      <c r="F18" s="4"/>
    </row>
    <row r="19" spans="1:7" ht="45.75" customHeight="1">
      <c r="A19" s="276" t="s">
        <v>522</v>
      </c>
      <c r="B19" s="276"/>
      <c r="C19" s="276"/>
      <c r="D19" s="276"/>
      <c r="E19" s="276"/>
      <c r="F19" s="276"/>
      <c r="G19" s="100"/>
    </row>
    <row r="20" spans="1:7">
      <c r="A20" s="3"/>
      <c r="B20" s="4"/>
      <c r="C20" s="4"/>
      <c r="D20" s="4"/>
      <c r="E20" s="4"/>
      <c r="F20" s="4"/>
    </row>
    <row r="21" spans="1:7" ht="31.5" customHeight="1">
      <c r="A21" s="276" t="s">
        <v>615</v>
      </c>
      <c r="B21" s="276"/>
      <c r="C21" s="276"/>
      <c r="D21" s="276"/>
      <c r="E21" s="276"/>
      <c r="F21" s="276"/>
      <c r="G21" s="100"/>
    </row>
    <row r="22" spans="1:7" ht="15.75">
      <c r="A22" s="6"/>
      <c r="B22" s="91"/>
      <c r="C22" s="91"/>
      <c r="D22" s="91"/>
      <c r="E22" s="91"/>
      <c r="F22" s="91"/>
      <c r="G22" s="89"/>
    </row>
    <row r="23" spans="1:7" ht="46.5" customHeight="1">
      <c r="A23" s="276" t="s">
        <v>621</v>
      </c>
      <c r="B23" s="276"/>
      <c r="C23" s="276"/>
      <c r="D23" s="276"/>
      <c r="E23" s="276"/>
      <c r="F23" s="276"/>
      <c r="G23" s="100"/>
    </row>
    <row r="24" spans="1:7" ht="15.75">
      <c r="A24" s="6"/>
      <c r="B24" s="91"/>
      <c r="C24" s="91"/>
      <c r="D24" s="91"/>
      <c r="E24" s="91"/>
      <c r="F24" s="91"/>
      <c r="G24" s="89"/>
    </row>
    <row r="25" spans="1:7" ht="30.75" customHeight="1">
      <c r="A25" s="276" t="s">
        <v>2</v>
      </c>
      <c r="B25" s="276"/>
      <c r="C25" s="276"/>
      <c r="D25" s="276"/>
      <c r="E25" s="276"/>
      <c r="F25" s="276"/>
      <c r="G25" s="99"/>
    </row>
    <row r="26" spans="1:7" ht="15.75">
      <c r="A26" s="6"/>
      <c r="B26" s="4"/>
      <c r="C26" s="4"/>
      <c r="D26" s="4"/>
      <c r="E26" s="4"/>
      <c r="F26" s="4"/>
    </row>
    <row r="27" spans="1:7" ht="15.75">
      <c r="A27" s="7"/>
      <c r="B27" s="4"/>
      <c r="C27" s="4"/>
      <c r="D27" s="4"/>
      <c r="E27" s="4"/>
      <c r="F27" s="4"/>
    </row>
    <row r="28" spans="1:7" ht="15.75">
      <c r="A28" s="7"/>
      <c r="B28" s="4"/>
      <c r="C28" s="4"/>
      <c r="D28" s="4"/>
      <c r="E28" s="4"/>
      <c r="F28" s="4"/>
    </row>
    <row r="29" spans="1:7" ht="15.75">
      <c r="A29" s="7"/>
      <c r="B29" s="4"/>
      <c r="C29" s="4"/>
      <c r="D29" s="4"/>
      <c r="E29" s="4"/>
      <c r="F29" s="4"/>
    </row>
    <row r="30" spans="1:7" ht="15.75">
      <c r="A30" s="7"/>
      <c r="B30" s="4"/>
      <c r="C30" s="4"/>
      <c r="D30" s="4"/>
      <c r="E30" s="4"/>
      <c r="F30" s="4"/>
    </row>
    <row r="31" spans="1:7" ht="15.75">
      <c r="A31" s="7"/>
      <c r="B31" s="4"/>
      <c r="C31" s="4"/>
      <c r="D31" s="4"/>
      <c r="E31" s="4"/>
      <c r="F31" s="4"/>
    </row>
    <row r="32" spans="1:7" ht="15.75">
      <c r="A32" s="7"/>
      <c r="B32" s="4"/>
      <c r="C32" s="4"/>
      <c r="D32" s="4"/>
      <c r="E32" s="4"/>
      <c r="F32" s="4"/>
    </row>
    <row r="33" spans="1:7" ht="15.75">
      <c r="A33" s="7"/>
      <c r="B33" s="4"/>
      <c r="C33" s="4"/>
      <c r="D33" s="4"/>
      <c r="E33" s="4"/>
      <c r="F33" s="4"/>
    </row>
    <row r="34" spans="1:7" ht="15.75">
      <c r="A34" s="7"/>
      <c r="B34" s="4"/>
      <c r="C34" s="4"/>
      <c r="D34" s="4"/>
      <c r="E34" s="4"/>
      <c r="F34" s="4"/>
    </row>
    <row r="35" spans="1:7" ht="15.75">
      <c r="A35" s="7"/>
      <c r="B35" s="4"/>
      <c r="C35" s="4"/>
      <c r="D35" s="4"/>
      <c r="E35" s="4"/>
      <c r="F35" s="4"/>
    </row>
    <row r="36" spans="1:7" ht="15.75">
      <c r="A36" s="7"/>
      <c r="B36" s="4"/>
      <c r="C36" s="4"/>
      <c r="D36" s="4"/>
      <c r="E36" s="4"/>
      <c r="F36" s="4"/>
    </row>
    <row r="37" spans="1:7" ht="15.75">
      <c r="A37" s="7"/>
      <c r="B37" s="4"/>
      <c r="C37" s="4"/>
      <c r="D37" s="4"/>
      <c r="E37" s="4"/>
      <c r="F37" s="4"/>
    </row>
    <row r="38" spans="1:7" ht="15.75">
      <c r="A38" s="7"/>
      <c r="B38" s="4"/>
      <c r="C38" s="4"/>
      <c r="D38" s="4"/>
      <c r="E38" s="4"/>
      <c r="F38" s="4"/>
    </row>
    <row r="39" spans="1:7" ht="15.75">
      <c r="A39" s="7"/>
      <c r="B39" s="4"/>
      <c r="C39" s="4"/>
      <c r="D39" s="4"/>
      <c r="E39" s="4"/>
      <c r="F39" s="4"/>
    </row>
    <row r="40" spans="1:7" ht="15.75">
      <c r="A40" s="7"/>
      <c r="B40" s="4"/>
      <c r="C40" s="4"/>
      <c r="D40" s="4"/>
      <c r="E40" s="4"/>
      <c r="F40" s="4"/>
    </row>
    <row r="41" spans="1:7" ht="15.75">
      <c r="A41" s="7"/>
      <c r="B41" s="4"/>
      <c r="C41" s="4"/>
      <c r="D41" s="4"/>
      <c r="E41" s="4"/>
      <c r="F41" s="4"/>
    </row>
    <row r="42" spans="1:7" ht="15.75">
      <c r="A42" s="7"/>
      <c r="B42" s="4"/>
      <c r="C42" s="4"/>
      <c r="D42" s="4"/>
      <c r="E42" s="4"/>
      <c r="F42" s="4"/>
    </row>
    <row r="43" spans="1:7">
      <c r="A43" s="4"/>
      <c r="B43" s="4"/>
      <c r="C43" s="4"/>
      <c r="D43" s="4"/>
      <c r="E43" s="4"/>
      <c r="F43" s="4"/>
    </row>
    <row r="44" spans="1:7">
      <c r="A44" s="269" t="s">
        <v>3</v>
      </c>
      <c r="B44" s="269"/>
      <c r="C44" s="4"/>
      <c r="D44" s="4"/>
      <c r="E44" s="4"/>
      <c r="F44" s="4"/>
    </row>
    <row r="45" spans="1:7">
      <c r="A45" s="4"/>
      <c r="B45" s="4"/>
      <c r="C45" s="4"/>
      <c r="D45" s="4"/>
      <c r="E45" s="4"/>
      <c r="F45" s="4"/>
    </row>
    <row r="46" spans="1:7" ht="18.75">
      <c r="A46" s="260" t="s">
        <v>4</v>
      </c>
      <c r="B46" s="260"/>
      <c r="C46" s="260"/>
      <c r="D46" s="260"/>
      <c r="E46" s="260"/>
      <c r="F46" s="260"/>
      <c r="G46" s="260"/>
    </row>
    <row r="47" spans="1:7" ht="18.75">
      <c r="A47" s="260" t="s">
        <v>5</v>
      </c>
      <c r="B47" s="260"/>
      <c r="C47" s="260"/>
      <c r="D47" s="260"/>
      <c r="E47" s="260"/>
      <c r="F47" s="260"/>
      <c r="G47" s="260"/>
    </row>
    <row r="48" spans="1:7" ht="18.75">
      <c r="A48" s="260" t="s">
        <v>623</v>
      </c>
      <c r="B48" s="260"/>
      <c r="C48" s="260"/>
      <c r="D48" s="260"/>
      <c r="E48" s="260"/>
      <c r="F48" s="260"/>
      <c r="G48" s="260"/>
    </row>
    <row r="49" spans="1:7">
      <c r="A49" s="4"/>
      <c r="B49" s="4"/>
      <c r="C49" s="4"/>
      <c r="D49" s="4"/>
      <c r="E49" s="4"/>
      <c r="F49" s="4"/>
    </row>
    <row r="50" spans="1:7" ht="15" customHeight="1">
      <c r="A50" s="277" t="s">
        <v>548</v>
      </c>
      <c r="B50" s="277"/>
      <c r="C50" s="277"/>
      <c r="D50" s="277"/>
      <c r="E50" s="277"/>
      <c r="F50" s="277"/>
      <c r="G50" s="92"/>
    </row>
    <row r="51" spans="1:7" ht="15" customHeight="1">
      <c r="A51" s="277"/>
      <c r="B51" s="277"/>
      <c r="C51" s="277"/>
      <c r="D51" s="277"/>
      <c r="E51" s="277"/>
      <c r="F51" s="277"/>
      <c r="G51" s="92"/>
    </row>
    <row r="52" spans="1:7">
      <c r="A52" s="277"/>
      <c r="B52" s="277"/>
      <c r="C52" s="277"/>
      <c r="D52" s="277"/>
      <c r="E52" s="277"/>
      <c r="F52" s="277"/>
    </row>
    <row r="53" spans="1:7" s="80" customFormat="1" ht="15.75">
      <c r="A53" s="104"/>
      <c r="B53" s="104"/>
      <c r="C53" s="104"/>
      <c r="D53" s="104"/>
      <c r="E53" s="104"/>
      <c r="F53" s="104"/>
    </row>
    <row r="54" spans="1:7" s="80" customFormat="1" ht="15.75">
      <c r="A54" s="104"/>
      <c r="B54" s="104"/>
      <c r="C54" s="104"/>
      <c r="D54" s="104"/>
      <c r="E54" s="104"/>
      <c r="F54" s="104"/>
    </row>
    <row r="55" spans="1:7" ht="15.75">
      <c r="A55" s="93" t="s">
        <v>6</v>
      </c>
      <c r="B55" s="93"/>
      <c r="C55" s="94"/>
      <c r="D55" s="95">
        <v>31185153</v>
      </c>
      <c r="E55" s="4"/>
      <c r="F55" s="4"/>
    </row>
    <row r="56" spans="1:7" ht="15.75">
      <c r="A56" s="271" t="s">
        <v>7</v>
      </c>
      <c r="B56" s="271"/>
      <c r="C56" s="271"/>
      <c r="D56" s="96">
        <v>4808871</v>
      </c>
      <c r="E56" s="4"/>
      <c r="F56" s="4"/>
    </row>
    <row r="57" spans="1:7" ht="15.75">
      <c r="A57" s="288" t="s">
        <v>8</v>
      </c>
      <c r="B57" s="288"/>
      <c r="C57" s="288"/>
      <c r="D57" s="95">
        <v>32025162</v>
      </c>
      <c r="E57" s="4"/>
      <c r="F57" s="4"/>
    </row>
    <row r="58" spans="1:7" ht="15.75">
      <c r="A58" s="271" t="s">
        <v>7</v>
      </c>
      <c r="B58" s="271"/>
      <c r="C58" s="271"/>
      <c r="D58" s="96">
        <v>4808871</v>
      </c>
      <c r="E58" s="4"/>
      <c r="F58" s="4"/>
    </row>
    <row r="59" spans="1:7">
      <c r="A59" s="4"/>
      <c r="B59" s="4"/>
      <c r="C59" s="4"/>
      <c r="D59" s="9"/>
      <c r="E59" s="4"/>
      <c r="F59" s="4"/>
    </row>
    <row r="60" spans="1:7">
      <c r="A60" s="4"/>
      <c r="B60" s="4"/>
      <c r="C60" s="4"/>
      <c r="D60" s="4"/>
      <c r="E60" s="4"/>
      <c r="F60" s="4"/>
    </row>
    <row r="61" spans="1:7">
      <c r="A61" s="4"/>
      <c r="B61" s="4"/>
      <c r="C61" s="4"/>
      <c r="D61" s="4"/>
      <c r="E61" s="4"/>
      <c r="F61" s="4"/>
    </row>
    <row r="62" spans="1:7" ht="33" customHeight="1">
      <c r="A62" s="276" t="s">
        <v>613</v>
      </c>
      <c r="B62" s="276"/>
      <c r="C62" s="276"/>
      <c r="D62" s="276"/>
      <c r="E62" s="276"/>
      <c r="F62" s="276"/>
      <c r="G62" s="90"/>
    </row>
    <row r="63" spans="1:7" ht="15.75">
      <c r="A63" s="91"/>
      <c r="B63" s="91"/>
      <c r="C63" s="91"/>
      <c r="D63" s="91"/>
      <c r="E63" s="91"/>
      <c r="F63" s="91"/>
      <c r="G63" s="89"/>
    </row>
    <row r="64" spans="1:7" ht="15.75">
      <c r="A64" s="289" t="s">
        <v>709</v>
      </c>
      <c r="B64" s="289"/>
      <c r="C64" s="289"/>
      <c r="D64" s="289"/>
      <c r="E64" s="289"/>
      <c r="F64" s="289"/>
      <c r="G64" s="289"/>
    </row>
    <row r="65" spans="1:7" ht="15.75">
      <c r="A65" s="91"/>
      <c r="B65" s="91"/>
      <c r="C65" s="91"/>
      <c r="D65" s="91"/>
      <c r="E65" s="91"/>
      <c r="F65" s="91"/>
      <c r="G65" s="89"/>
    </row>
    <row r="66" spans="1:7" ht="15.75">
      <c r="A66" s="271" t="s">
        <v>9</v>
      </c>
      <c r="B66" s="271"/>
      <c r="C66" s="271"/>
      <c r="D66" s="192">
        <v>4222474</v>
      </c>
      <c r="E66" s="91"/>
      <c r="F66" s="91"/>
      <c r="G66" s="89"/>
    </row>
    <row r="67" spans="1:7" ht="15.75">
      <c r="A67" s="271" t="s">
        <v>10</v>
      </c>
      <c r="B67" s="271"/>
      <c r="C67" s="271"/>
      <c r="D67" s="192">
        <v>3341625</v>
      </c>
      <c r="E67" s="91"/>
      <c r="F67" s="91"/>
      <c r="G67" s="89"/>
    </row>
    <row r="68" spans="1:7">
      <c r="A68" s="4"/>
      <c r="B68" s="4"/>
      <c r="C68" s="4"/>
      <c r="D68" s="4"/>
      <c r="E68" s="4"/>
      <c r="F68" s="4"/>
    </row>
    <row r="69" spans="1:7">
      <c r="A69" s="4"/>
      <c r="B69" s="4"/>
      <c r="C69" s="4"/>
      <c r="D69" s="4"/>
      <c r="E69" s="4"/>
      <c r="F69" s="4"/>
    </row>
    <row r="70" spans="1:7">
      <c r="A70" s="4"/>
      <c r="B70" s="4"/>
      <c r="C70" s="4"/>
      <c r="D70" s="4"/>
      <c r="E70" s="4"/>
      <c r="F70" s="4"/>
    </row>
    <row r="71" spans="1:7">
      <c r="A71" s="4"/>
      <c r="B71" s="4"/>
      <c r="C71" s="4"/>
      <c r="D71" s="4"/>
      <c r="E71" s="4"/>
      <c r="F71" s="4"/>
    </row>
    <row r="72" spans="1:7">
      <c r="A72" s="4"/>
      <c r="B72" s="4"/>
      <c r="C72" s="4"/>
      <c r="D72" s="4"/>
      <c r="E72" s="4"/>
      <c r="F72" s="4"/>
    </row>
    <row r="73" spans="1:7">
      <c r="A73" s="4"/>
      <c r="B73" s="4"/>
      <c r="C73" s="4"/>
      <c r="D73" s="4"/>
      <c r="E73" s="4"/>
      <c r="F73" s="4"/>
    </row>
    <row r="74" spans="1:7">
      <c r="A74" s="4"/>
      <c r="B74" s="4"/>
      <c r="C74" s="4"/>
      <c r="D74" s="4"/>
      <c r="E74" s="4"/>
      <c r="F74" s="4"/>
    </row>
    <row r="75" spans="1:7">
      <c r="A75" s="4"/>
      <c r="B75" s="4"/>
      <c r="C75" s="4"/>
      <c r="D75" s="4"/>
      <c r="E75" s="4"/>
      <c r="F75" s="4"/>
    </row>
    <row r="76" spans="1:7">
      <c r="A76" s="4"/>
      <c r="B76" s="4"/>
      <c r="C76" s="4"/>
      <c r="D76" s="4"/>
      <c r="E76" s="4"/>
      <c r="F76" s="4"/>
    </row>
    <row r="77" spans="1:7">
      <c r="A77" s="4"/>
      <c r="B77" s="4"/>
      <c r="C77" s="4"/>
      <c r="D77" s="4"/>
      <c r="E77" s="4"/>
      <c r="F77" s="4"/>
    </row>
    <row r="78" spans="1:7">
      <c r="A78" s="4"/>
      <c r="B78" s="4"/>
      <c r="C78" s="4"/>
      <c r="D78" s="4"/>
      <c r="E78" s="4"/>
      <c r="F78" s="4"/>
    </row>
    <row r="79" spans="1:7">
      <c r="A79" s="4"/>
      <c r="B79" s="4"/>
      <c r="C79" s="4"/>
      <c r="D79" s="4"/>
      <c r="E79" s="4"/>
      <c r="F79" s="4"/>
    </row>
    <row r="80" spans="1:7">
      <c r="A80" s="4"/>
      <c r="B80" s="4"/>
      <c r="C80" s="4"/>
      <c r="D80" s="4"/>
      <c r="E80" s="4"/>
      <c r="F80" s="4"/>
    </row>
    <row r="81" spans="1:7">
      <c r="A81" s="4"/>
      <c r="B81" s="4"/>
      <c r="C81" s="4"/>
      <c r="D81" s="4"/>
      <c r="E81" s="4"/>
      <c r="F81" s="4"/>
    </row>
    <row r="82" spans="1:7">
      <c r="A82" s="4"/>
      <c r="B82" s="4"/>
      <c r="C82" s="4"/>
      <c r="D82" s="4"/>
      <c r="E82" s="4"/>
      <c r="F82" s="4"/>
    </row>
    <row r="83" spans="1:7">
      <c r="A83" s="4"/>
      <c r="B83" s="4"/>
      <c r="C83" s="4"/>
      <c r="D83" s="4"/>
      <c r="E83" s="4"/>
      <c r="F83" s="4"/>
    </row>
    <row r="84" spans="1:7">
      <c r="A84" s="4"/>
      <c r="B84" s="4"/>
      <c r="C84" s="4"/>
      <c r="D84" s="4"/>
      <c r="E84" s="4"/>
      <c r="F84" s="4"/>
    </row>
    <row r="85" spans="1:7">
      <c r="A85" s="4"/>
      <c r="B85" s="4"/>
      <c r="C85" s="4"/>
      <c r="D85" s="4"/>
      <c r="E85" s="4"/>
      <c r="F85" s="4"/>
    </row>
    <row r="86" spans="1:7">
      <c r="A86" s="4"/>
      <c r="B86" s="4"/>
      <c r="C86" s="4"/>
      <c r="D86" s="4"/>
      <c r="E86" s="4"/>
      <c r="F86" s="4"/>
    </row>
    <row r="87" spans="1:7">
      <c r="A87" s="4"/>
      <c r="B87" s="4"/>
      <c r="C87" s="4"/>
      <c r="D87" s="4"/>
      <c r="E87" s="4"/>
      <c r="F87" s="4"/>
    </row>
    <row r="88" spans="1:7">
      <c r="A88" s="4"/>
      <c r="B88" s="4"/>
      <c r="C88" s="4"/>
      <c r="D88" s="4"/>
      <c r="E88" s="4"/>
      <c r="F88" s="4"/>
    </row>
    <row r="89" spans="1:7">
      <c r="A89" s="4"/>
      <c r="B89" s="4"/>
      <c r="C89" s="4"/>
      <c r="D89" s="4"/>
      <c r="E89" s="4"/>
      <c r="F89" s="4"/>
    </row>
    <row r="90" spans="1:7" ht="18.75">
      <c r="A90" s="260" t="s">
        <v>624</v>
      </c>
      <c r="B90" s="260"/>
      <c r="C90" s="260"/>
      <c r="D90" s="260"/>
      <c r="E90" s="260"/>
      <c r="F90" s="260"/>
      <c r="G90" s="115"/>
    </row>
    <row r="91" spans="1:7">
      <c r="A91" s="4"/>
      <c r="B91" s="4"/>
      <c r="C91" s="4"/>
      <c r="D91" s="4"/>
      <c r="E91" s="4"/>
      <c r="F91" s="4"/>
    </row>
    <row r="92" spans="1:7">
      <c r="A92" s="4"/>
      <c r="B92" s="4"/>
      <c r="C92" s="4"/>
      <c r="D92" s="4"/>
      <c r="E92" s="4"/>
      <c r="F92" s="4"/>
    </row>
    <row r="93" spans="1:7" ht="28.5" customHeight="1">
      <c r="A93" s="272" t="s">
        <v>11</v>
      </c>
      <c r="B93" s="272"/>
      <c r="C93" s="159" t="s">
        <v>556</v>
      </c>
      <c r="D93" s="29" t="s">
        <v>12</v>
      </c>
      <c r="E93" s="182" t="s">
        <v>625</v>
      </c>
      <c r="F93" s="29" t="s">
        <v>13</v>
      </c>
    </row>
    <row r="94" spans="1:7">
      <c r="A94" s="270">
        <v>1</v>
      </c>
      <c r="B94" s="270"/>
      <c r="C94" s="10">
        <v>2</v>
      </c>
      <c r="D94" s="10">
        <v>3</v>
      </c>
      <c r="E94" s="10">
        <v>4</v>
      </c>
      <c r="F94" s="10">
        <v>5</v>
      </c>
    </row>
    <row r="95" spans="1:7">
      <c r="A95" s="267" t="s">
        <v>14</v>
      </c>
      <c r="B95" s="268"/>
      <c r="C95" s="33">
        <v>31185153</v>
      </c>
      <c r="D95" s="33">
        <v>35407627</v>
      </c>
      <c r="E95" s="33">
        <v>34782380.280000001</v>
      </c>
      <c r="F95" s="33">
        <f>E95/D95*100</f>
        <v>98.234146784250754</v>
      </c>
    </row>
    <row r="96" spans="1:7">
      <c r="A96" s="265" t="s">
        <v>15</v>
      </c>
      <c r="B96" s="266"/>
      <c r="C96" s="12"/>
      <c r="D96" s="12"/>
      <c r="E96" s="12"/>
      <c r="F96" s="11"/>
    </row>
    <row r="97" spans="1:7">
      <c r="A97" s="263" t="s">
        <v>16</v>
      </c>
      <c r="B97" s="264"/>
      <c r="C97" s="13">
        <v>4808871</v>
      </c>
      <c r="D97" s="13">
        <v>6286294</v>
      </c>
      <c r="E97" s="13">
        <v>6202148</v>
      </c>
      <c r="F97" s="11">
        <f t="shared" ref="F97:F100" si="0">E97/D97*100</f>
        <v>98.661437088370349</v>
      </c>
    </row>
    <row r="98" spans="1:7">
      <c r="A98" s="267" t="s">
        <v>17</v>
      </c>
      <c r="B98" s="268"/>
      <c r="C98" s="33">
        <v>32025162</v>
      </c>
      <c r="D98" s="33">
        <v>35366787</v>
      </c>
      <c r="E98" s="33">
        <v>33878806.299999997</v>
      </c>
      <c r="F98" s="33">
        <f t="shared" si="0"/>
        <v>95.792717331093712</v>
      </c>
    </row>
    <row r="99" spans="1:7">
      <c r="A99" s="265" t="s">
        <v>18</v>
      </c>
      <c r="B99" s="266"/>
      <c r="C99" s="12"/>
      <c r="D99" s="12"/>
      <c r="E99" s="12"/>
      <c r="F99" s="11"/>
    </row>
    <row r="100" spans="1:7">
      <c r="A100" s="263" t="s">
        <v>16</v>
      </c>
      <c r="B100" s="264"/>
      <c r="C100" s="13">
        <v>4808871</v>
      </c>
      <c r="D100" s="13">
        <v>6286294</v>
      </c>
      <c r="E100" s="13">
        <v>6202148</v>
      </c>
      <c r="F100" s="14">
        <f t="shared" si="0"/>
        <v>98.661437088370349</v>
      </c>
    </row>
    <row r="101" spans="1:7">
      <c r="A101" s="261" t="s">
        <v>19</v>
      </c>
      <c r="B101" s="262"/>
      <c r="C101" s="27">
        <f>C95-C98</f>
        <v>-840009</v>
      </c>
      <c r="D101" s="27">
        <f t="shared" ref="D101:E101" si="1">D95-D98</f>
        <v>40840</v>
      </c>
      <c r="E101" s="27">
        <f t="shared" si="1"/>
        <v>903573.98000000417</v>
      </c>
      <c r="F101" s="34" t="s">
        <v>20</v>
      </c>
    </row>
    <row r="102" spans="1:7">
      <c r="A102" s="4"/>
      <c r="B102" s="4"/>
      <c r="C102" s="4"/>
      <c r="D102" s="4"/>
      <c r="E102" s="4"/>
      <c r="F102" s="4"/>
    </row>
    <row r="103" spans="1:7">
      <c r="A103" s="4"/>
      <c r="B103" s="4"/>
      <c r="C103" s="4"/>
      <c r="D103" s="4"/>
      <c r="E103" s="4"/>
      <c r="F103" s="4"/>
    </row>
    <row r="104" spans="1:7" ht="127.5" customHeight="1">
      <c r="A104" s="284" t="s">
        <v>728</v>
      </c>
      <c r="B104" s="284"/>
      <c r="C104" s="284"/>
      <c r="D104" s="284"/>
      <c r="E104" s="284"/>
      <c r="F104" s="284"/>
      <c r="G104" s="98"/>
    </row>
    <row r="105" spans="1:7">
      <c r="A105" s="8"/>
      <c r="B105" s="8"/>
      <c r="C105" s="8"/>
      <c r="D105" s="8"/>
      <c r="E105" s="8"/>
      <c r="F105" s="8"/>
    </row>
    <row r="106" spans="1:7">
      <c r="A106" s="4"/>
      <c r="B106" s="4"/>
      <c r="C106" s="4"/>
      <c r="D106" s="4"/>
      <c r="E106" s="4"/>
      <c r="F106" s="4"/>
    </row>
    <row r="107" spans="1:7">
      <c r="A107" s="4"/>
      <c r="B107" s="4"/>
      <c r="C107" s="4"/>
      <c r="D107" s="4"/>
      <c r="E107" s="4"/>
      <c r="F107" s="4"/>
    </row>
    <row r="108" spans="1:7">
      <c r="A108" s="4"/>
      <c r="B108" s="4"/>
      <c r="C108" s="4"/>
      <c r="D108" s="4"/>
      <c r="E108" s="4"/>
      <c r="F108" s="4"/>
    </row>
    <row r="109" spans="1:7">
      <c r="A109" s="4"/>
      <c r="B109" s="4"/>
      <c r="C109" s="4"/>
      <c r="D109" s="4"/>
      <c r="E109" s="4"/>
      <c r="F109" s="4"/>
    </row>
    <row r="110" spans="1:7">
      <c r="A110" s="4"/>
      <c r="B110" s="4"/>
      <c r="C110" s="4"/>
      <c r="D110" s="4"/>
      <c r="E110" s="4"/>
      <c r="F110" s="4"/>
    </row>
    <row r="111" spans="1:7">
      <c r="A111" s="4"/>
      <c r="B111" s="4"/>
      <c r="C111" s="4"/>
      <c r="D111" s="4"/>
      <c r="E111" s="4"/>
      <c r="F111" s="4"/>
    </row>
    <row r="112" spans="1:7">
      <c r="A112" s="4"/>
      <c r="B112" s="4"/>
      <c r="C112" s="4"/>
      <c r="D112" s="4"/>
      <c r="E112" s="4"/>
      <c r="F112" s="4"/>
    </row>
    <row r="113" spans="1:6">
      <c r="A113" s="4"/>
      <c r="B113" s="4"/>
      <c r="C113" s="4"/>
      <c r="D113" s="4"/>
      <c r="E113" s="4"/>
      <c r="F113" s="4"/>
    </row>
    <row r="114" spans="1:6">
      <c r="A114" s="4"/>
      <c r="B114" s="4"/>
      <c r="C114" s="4"/>
      <c r="D114" s="4"/>
      <c r="E114" s="4"/>
      <c r="F114" s="4"/>
    </row>
    <row r="115" spans="1:6">
      <c r="A115" s="4"/>
      <c r="B115" s="4"/>
      <c r="C115" s="4"/>
      <c r="D115" s="4"/>
      <c r="E115" s="4"/>
      <c r="F115" s="4"/>
    </row>
    <row r="116" spans="1:6">
      <c r="A116" s="4"/>
      <c r="B116" s="4"/>
      <c r="C116" s="4"/>
      <c r="D116" s="4"/>
      <c r="E116" s="4"/>
      <c r="F116" s="4"/>
    </row>
    <row r="117" spans="1:6">
      <c r="A117" s="4"/>
      <c r="B117" s="4"/>
      <c r="C117" s="4"/>
      <c r="D117" s="4"/>
      <c r="E117" s="4"/>
      <c r="F117" s="4"/>
    </row>
    <row r="118" spans="1:6">
      <c r="A118" s="4"/>
      <c r="B118" s="4"/>
      <c r="C118" s="4"/>
      <c r="D118" s="4"/>
      <c r="E118" s="4"/>
      <c r="F118" s="4"/>
    </row>
    <row r="119" spans="1:6">
      <c r="A119" s="4"/>
      <c r="B119" s="4"/>
      <c r="C119" s="4"/>
      <c r="D119" s="4"/>
      <c r="E119" s="4"/>
      <c r="F119" s="4"/>
    </row>
    <row r="120" spans="1:6">
      <c r="A120" s="4"/>
      <c r="B120" s="4"/>
      <c r="C120" s="4"/>
      <c r="D120" s="4"/>
      <c r="E120" s="4"/>
      <c r="F120" s="4"/>
    </row>
    <row r="121" spans="1:6">
      <c r="A121" s="4"/>
      <c r="B121" s="4"/>
      <c r="C121" s="4"/>
      <c r="D121" s="4"/>
      <c r="E121" s="4"/>
      <c r="F121" s="4"/>
    </row>
    <row r="122" spans="1:6">
      <c r="A122" s="4"/>
      <c r="B122" s="4"/>
      <c r="C122" s="4"/>
      <c r="D122" s="4"/>
      <c r="E122" s="4"/>
      <c r="F122" s="4"/>
    </row>
    <row r="123" spans="1:6">
      <c r="A123" s="4"/>
      <c r="B123" s="4"/>
      <c r="C123" s="4"/>
      <c r="D123" s="4"/>
      <c r="E123" s="4"/>
      <c r="F123" s="4"/>
    </row>
    <row r="124" spans="1:6">
      <c r="A124" s="4"/>
      <c r="B124" s="4"/>
      <c r="C124" s="4"/>
      <c r="D124" s="4"/>
      <c r="E124" s="4"/>
      <c r="F124" s="4"/>
    </row>
    <row r="125" spans="1:6">
      <c r="A125" s="4"/>
      <c r="B125" s="4"/>
      <c r="C125" s="4"/>
      <c r="D125" s="4"/>
      <c r="E125" s="4"/>
      <c r="F125" s="4"/>
    </row>
    <row r="126" spans="1:6">
      <c r="A126" s="4"/>
      <c r="B126" s="4"/>
      <c r="C126" s="4"/>
      <c r="D126" s="4"/>
      <c r="E126" s="4"/>
      <c r="F126" s="4"/>
    </row>
    <row r="127" spans="1:6" s="80" customFormat="1">
      <c r="A127" s="4"/>
      <c r="B127" s="4"/>
      <c r="C127" s="4"/>
      <c r="D127" s="4"/>
      <c r="E127" s="4"/>
      <c r="F127" s="4"/>
    </row>
    <row r="128" spans="1:6" s="80" customFormat="1">
      <c r="A128" s="4"/>
      <c r="B128" s="4"/>
      <c r="C128" s="4"/>
      <c r="D128" s="4"/>
      <c r="E128" s="4"/>
      <c r="F128" s="4"/>
    </row>
    <row r="129" spans="1:7">
      <c r="A129" s="4"/>
      <c r="B129" s="4"/>
      <c r="C129" s="4"/>
      <c r="D129" s="4"/>
      <c r="E129" s="4"/>
      <c r="F129" s="4"/>
    </row>
    <row r="130" spans="1:7" ht="39.75" customHeight="1">
      <c r="A130" s="19" t="s">
        <v>626</v>
      </c>
      <c r="B130" s="20"/>
      <c r="C130" s="20"/>
      <c r="D130" s="20"/>
      <c r="E130" s="20"/>
      <c r="F130" s="20"/>
      <c r="G130" s="5"/>
    </row>
    <row r="131" spans="1:7" ht="28.5">
      <c r="A131" s="21" t="s">
        <v>21</v>
      </c>
      <c r="B131" s="21"/>
      <c r="C131" s="21" t="s">
        <v>22</v>
      </c>
      <c r="D131" s="21" t="s">
        <v>549</v>
      </c>
      <c r="E131" s="21" t="s">
        <v>12</v>
      </c>
      <c r="F131" s="21" t="s">
        <v>627</v>
      </c>
      <c r="G131" s="150"/>
    </row>
    <row r="132" spans="1:7">
      <c r="A132" s="155">
        <v>1</v>
      </c>
      <c r="B132" s="155">
        <v>2</v>
      </c>
      <c r="C132" s="155">
        <v>3</v>
      </c>
      <c r="D132" s="155">
        <v>4</v>
      </c>
      <c r="E132" s="155">
        <v>5</v>
      </c>
      <c r="F132" s="155">
        <v>6</v>
      </c>
      <c r="G132" s="151"/>
    </row>
    <row r="133" spans="1:7">
      <c r="A133" s="22" t="s">
        <v>23</v>
      </c>
      <c r="B133" s="23"/>
      <c r="C133" s="24" t="s">
        <v>24</v>
      </c>
      <c r="D133" s="14">
        <v>0</v>
      </c>
      <c r="E133" s="14">
        <v>2093723</v>
      </c>
      <c r="F133" s="14">
        <v>2093721.01</v>
      </c>
      <c r="G133" s="49"/>
    </row>
    <row r="134" spans="1:7">
      <c r="A134" s="22" t="s">
        <v>25</v>
      </c>
      <c r="B134" s="23"/>
      <c r="C134" s="24" t="s">
        <v>26</v>
      </c>
      <c r="D134" s="14">
        <v>198700</v>
      </c>
      <c r="E134" s="14">
        <v>216300</v>
      </c>
      <c r="F134" s="14">
        <v>56839.01</v>
      </c>
      <c r="G134" s="49"/>
    </row>
    <row r="135" spans="1:7" ht="30">
      <c r="A135" s="22" t="s">
        <v>27</v>
      </c>
      <c r="B135" s="23"/>
      <c r="C135" s="24" t="s">
        <v>28</v>
      </c>
      <c r="D135" s="14">
        <v>292277</v>
      </c>
      <c r="E135" s="14">
        <v>361337</v>
      </c>
      <c r="F135" s="14">
        <v>284200.78999999998</v>
      </c>
      <c r="G135" s="49"/>
    </row>
    <row r="136" spans="1:7">
      <c r="A136" s="22" t="s">
        <v>29</v>
      </c>
      <c r="B136" s="23"/>
      <c r="C136" s="24" t="s">
        <v>30</v>
      </c>
      <c r="D136" s="14">
        <v>1000</v>
      </c>
      <c r="E136" s="14">
        <v>1000</v>
      </c>
      <c r="F136" s="14">
        <v>1000</v>
      </c>
      <c r="G136" s="49"/>
    </row>
    <row r="137" spans="1:7" ht="30">
      <c r="A137" s="22" t="s">
        <v>31</v>
      </c>
      <c r="B137" s="23"/>
      <c r="C137" s="24" t="s">
        <v>32</v>
      </c>
      <c r="D137" s="14">
        <v>276212</v>
      </c>
      <c r="E137" s="14">
        <v>277573</v>
      </c>
      <c r="F137" s="14">
        <v>206678.94</v>
      </c>
      <c r="G137" s="49"/>
    </row>
    <row r="138" spans="1:7" ht="75">
      <c r="A138" s="22" t="s">
        <v>33</v>
      </c>
      <c r="B138" s="23"/>
      <c r="C138" s="24" t="s">
        <v>34</v>
      </c>
      <c r="D138" s="14">
        <v>1571</v>
      </c>
      <c r="E138" s="14">
        <v>131270</v>
      </c>
      <c r="F138" s="14">
        <v>130990</v>
      </c>
      <c r="G138" s="49"/>
    </row>
    <row r="139" spans="1:7" ht="45">
      <c r="A139" s="22" t="s">
        <v>35</v>
      </c>
      <c r="B139" s="23"/>
      <c r="C139" s="24" t="s">
        <v>36</v>
      </c>
      <c r="D139" s="14">
        <v>160000</v>
      </c>
      <c r="E139" s="14">
        <v>160000</v>
      </c>
      <c r="F139" s="14">
        <v>112887</v>
      </c>
      <c r="G139" s="49"/>
    </row>
    <row r="140" spans="1:7" ht="120">
      <c r="A140" s="22" t="s">
        <v>37</v>
      </c>
      <c r="B140" s="23"/>
      <c r="C140" s="24" t="s">
        <v>38</v>
      </c>
      <c r="D140" s="14">
        <v>8648962</v>
      </c>
      <c r="E140" s="14">
        <v>8057990</v>
      </c>
      <c r="F140" s="14">
        <v>8052293.46</v>
      </c>
      <c r="G140" s="49"/>
    </row>
    <row r="141" spans="1:7">
      <c r="A141" s="22" t="s">
        <v>39</v>
      </c>
      <c r="B141" s="23"/>
      <c r="C141" s="24" t="s">
        <v>40</v>
      </c>
      <c r="D141" s="14">
        <v>15077333</v>
      </c>
      <c r="E141" s="14">
        <v>15215106</v>
      </c>
      <c r="F141" s="14">
        <v>15215106</v>
      </c>
      <c r="G141" s="49"/>
    </row>
    <row r="142" spans="1:7">
      <c r="A142" s="22" t="s">
        <v>41</v>
      </c>
      <c r="B142" s="23"/>
      <c r="C142" s="24" t="s">
        <v>42</v>
      </c>
      <c r="D142" s="14">
        <v>790549</v>
      </c>
      <c r="E142" s="14">
        <v>1064206</v>
      </c>
      <c r="F142" s="14">
        <v>1015446.66</v>
      </c>
      <c r="G142" s="49"/>
    </row>
    <row r="143" spans="1:7">
      <c r="A143" s="22" t="s">
        <v>43</v>
      </c>
      <c r="B143" s="23"/>
      <c r="C143" s="24" t="s">
        <v>44</v>
      </c>
      <c r="D143" s="14">
        <v>500</v>
      </c>
      <c r="E143" s="14">
        <v>2300</v>
      </c>
      <c r="F143" s="14">
        <v>1513</v>
      </c>
      <c r="G143" s="49"/>
    </row>
    <row r="144" spans="1:7">
      <c r="A144" s="22" t="s">
        <v>45</v>
      </c>
      <c r="B144" s="23"/>
      <c r="C144" s="24" t="s">
        <v>46</v>
      </c>
      <c r="D144" s="14">
        <v>5709100</v>
      </c>
      <c r="E144" s="14">
        <v>6805899</v>
      </c>
      <c r="F144" s="14">
        <v>6689977.3200000003</v>
      </c>
      <c r="G144" s="49"/>
    </row>
    <row r="145" spans="1:7" ht="30">
      <c r="A145" s="22" t="s">
        <v>47</v>
      </c>
      <c r="B145" s="23"/>
      <c r="C145" s="24" t="s">
        <v>48</v>
      </c>
      <c r="D145" s="14">
        <v>0</v>
      </c>
      <c r="E145" s="14">
        <v>0</v>
      </c>
      <c r="F145" s="14">
        <v>0</v>
      </c>
      <c r="G145" s="49"/>
    </row>
    <row r="146" spans="1:7" ht="30">
      <c r="A146" s="22" t="s">
        <v>141</v>
      </c>
      <c r="B146" s="23"/>
      <c r="C146" s="24" t="s">
        <v>48</v>
      </c>
      <c r="D146" s="14">
        <v>0</v>
      </c>
      <c r="E146" s="14">
        <v>285742</v>
      </c>
      <c r="F146" s="14">
        <v>282508.02</v>
      </c>
      <c r="G146" s="49"/>
    </row>
    <row r="147" spans="1:7" ht="27" customHeight="1">
      <c r="A147" s="22" t="s">
        <v>49</v>
      </c>
      <c r="B147" s="23"/>
      <c r="C147" s="24" t="s">
        <v>50</v>
      </c>
      <c r="D147" s="14">
        <v>28949</v>
      </c>
      <c r="E147" s="14">
        <v>735181</v>
      </c>
      <c r="F147" s="14">
        <v>639219.06999999995</v>
      </c>
      <c r="G147" s="49"/>
    </row>
    <row r="148" spans="1:7" ht="45">
      <c r="A148" s="22" t="s">
        <v>51</v>
      </c>
      <c r="B148" s="23"/>
      <c r="C148" s="24" t="s">
        <v>52</v>
      </c>
      <c r="D148" s="14">
        <v>0</v>
      </c>
      <c r="E148" s="14">
        <v>0</v>
      </c>
      <c r="F148" s="14">
        <v>0</v>
      </c>
      <c r="G148" s="49"/>
    </row>
    <row r="149" spans="1:7" ht="30">
      <c r="A149" s="22" t="s">
        <v>53</v>
      </c>
      <c r="B149" s="23"/>
      <c r="C149" s="24" t="s">
        <v>54</v>
      </c>
      <c r="D149" s="14">
        <v>0</v>
      </c>
      <c r="E149" s="14">
        <v>0</v>
      </c>
      <c r="F149" s="14">
        <v>0</v>
      </c>
      <c r="G149" s="49"/>
    </row>
    <row r="150" spans="1:7">
      <c r="A150" s="25"/>
      <c r="B150" s="15"/>
      <c r="C150" s="26" t="s">
        <v>55</v>
      </c>
      <c r="D150" s="27">
        <f>D133+D134+D135+D136+D137+D138+D139+D140+D141+D142+D143+D144+D145+D146+D147+D148+D149</f>
        <v>31185153</v>
      </c>
      <c r="E150" s="27">
        <f>E133+E134+E135+E136+E137+E138+E139+E140+E141+E142+E143+E144+E145+E146+E147+E148+E149</f>
        <v>35407627</v>
      </c>
      <c r="F150" s="27">
        <f>F133+F134+F135+F136+F137+F138+F139+F140+F141+F142+F143+F144+F145+F146+F147+F148+F149</f>
        <v>34782380.280000001</v>
      </c>
      <c r="G150" s="152"/>
    </row>
    <row r="151" spans="1:7">
      <c r="A151" s="2"/>
      <c r="B151" s="4"/>
      <c r="C151" s="4"/>
      <c r="D151" s="4"/>
      <c r="E151" s="4"/>
      <c r="F151" s="4"/>
      <c r="G151" s="50"/>
    </row>
    <row r="152" spans="1:7" s="80" customFormat="1">
      <c r="A152" s="2"/>
      <c r="B152" s="4"/>
      <c r="C152" s="4"/>
      <c r="D152" s="4"/>
      <c r="E152" s="4"/>
      <c r="F152" s="4"/>
      <c r="G152" s="50"/>
    </row>
    <row r="153" spans="1:7" s="80" customFormat="1">
      <c r="A153" s="2"/>
      <c r="B153" s="4"/>
      <c r="C153" s="4"/>
      <c r="D153" s="4"/>
      <c r="E153" s="4"/>
      <c r="F153" s="4"/>
      <c r="G153" s="4"/>
    </row>
    <row r="154" spans="1:7" s="80" customFormat="1">
      <c r="A154" s="2"/>
      <c r="B154" s="4"/>
      <c r="C154" s="4"/>
      <c r="D154" s="4"/>
      <c r="E154" s="4"/>
      <c r="F154" s="4"/>
      <c r="G154" s="4"/>
    </row>
    <row r="155" spans="1:7" s="80" customFormat="1">
      <c r="A155" s="2"/>
      <c r="B155" s="4"/>
      <c r="C155" s="4"/>
      <c r="D155" s="4"/>
      <c r="E155" s="4"/>
      <c r="F155" s="4"/>
      <c r="G155" s="4"/>
    </row>
    <row r="156" spans="1:7" ht="12.75" customHeight="1">
      <c r="A156" s="2"/>
      <c r="B156" s="4"/>
      <c r="C156" s="4"/>
      <c r="D156" s="4"/>
      <c r="E156" s="4"/>
      <c r="F156" s="4"/>
      <c r="G156" s="4"/>
    </row>
    <row r="157" spans="1:7" ht="37.5" customHeight="1">
      <c r="A157" s="285" t="s">
        <v>628</v>
      </c>
      <c r="B157" s="285"/>
      <c r="C157" s="285"/>
      <c r="D157" s="285"/>
      <c r="E157" s="285"/>
      <c r="F157" s="285"/>
      <c r="G157" s="5"/>
    </row>
    <row r="158" spans="1:7" ht="29.25">
      <c r="A158" s="36" t="s">
        <v>56</v>
      </c>
      <c r="B158" s="36" t="s">
        <v>57</v>
      </c>
      <c r="C158" s="36" t="s">
        <v>58</v>
      </c>
      <c r="D158" s="158" t="s">
        <v>550</v>
      </c>
      <c r="E158" s="107" t="s">
        <v>59</v>
      </c>
      <c r="F158" s="183" t="s">
        <v>629</v>
      </c>
      <c r="G158" s="110"/>
    </row>
    <row r="159" spans="1:7">
      <c r="A159" s="36">
        <v>1</v>
      </c>
      <c r="B159" s="36">
        <v>2</v>
      </c>
      <c r="C159" s="36">
        <v>3</v>
      </c>
      <c r="D159" s="36">
        <v>4</v>
      </c>
      <c r="E159" s="107">
        <v>5</v>
      </c>
      <c r="F159" s="36">
        <v>6</v>
      </c>
      <c r="G159" s="110"/>
    </row>
    <row r="160" spans="1:7" ht="29.25">
      <c r="A160" s="37" t="s">
        <v>23</v>
      </c>
      <c r="B160" s="38"/>
      <c r="C160" s="26" t="s">
        <v>24</v>
      </c>
      <c r="D160" s="39">
        <f>D161+D162+D163</f>
        <v>0</v>
      </c>
      <c r="E160" s="108">
        <f t="shared" ref="E160:F160" si="2">E161+E162+E163</f>
        <v>2093723</v>
      </c>
      <c r="F160" s="39">
        <f t="shared" si="2"/>
        <v>2093721.0100000002</v>
      </c>
      <c r="G160" s="111"/>
    </row>
    <row r="161" spans="1:7" ht="45">
      <c r="A161" s="37"/>
      <c r="B161" s="81" t="s">
        <v>60</v>
      </c>
      <c r="C161" s="24" t="s">
        <v>61</v>
      </c>
      <c r="D161" s="40">
        <v>0</v>
      </c>
      <c r="E161" s="109">
        <v>1136349</v>
      </c>
      <c r="F161" s="40">
        <v>1136348.0900000001</v>
      </c>
      <c r="G161" s="67"/>
    </row>
    <row r="162" spans="1:7" ht="30" customHeight="1">
      <c r="A162" s="37"/>
      <c r="B162" s="81" t="s">
        <v>62</v>
      </c>
      <c r="C162" s="24" t="s">
        <v>63</v>
      </c>
      <c r="D162" s="40">
        <v>0</v>
      </c>
      <c r="E162" s="109">
        <v>85200</v>
      </c>
      <c r="F162" s="40">
        <v>85200</v>
      </c>
      <c r="G162" s="67"/>
    </row>
    <row r="163" spans="1:7">
      <c r="A163" s="37"/>
      <c r="B163" s="81" t="s">
        <v>64</v>
      </c>
      <c r="C163" s="24" t="s">
        <v>65</v>
      </c>
      <c r="D163" s="40">
        <v>0</v>
      </c>
      <c r="E163" s="109">
        <v>872174</v>
      </c>
      <c r="F163" s="40">
        <v>872172.92</v>
      </c>
      <c r="G163" s="67"/>
    </row>
    <row r="164" spans="1:7">
      <c r="A164" s="37" t="s">
        <v>25</v>
      </c>
      <c r="B164" s="82"/>
      <c r="C164" s="26" t="s">
        <v>26</v>
      </c>
      <c r="D164" s="39">
        <f>D165</f>
        <v>198700</v>
      </c>
      <c r="E164" s="108">
        <f t="shared" ref="E164:F164" si="3">E165</f>
        <v>216300</v>
      </c>
      <c r="F164" s="39">
        <f t="shared" si="3"/>
        <v>56839.01</v>
      </c>
      <c r="G164" s="111"/>
    </row>
    <row r="165" spans="1:7" ht="19.5" customHeight="1">
      <c r="A165" s="37"/>
      <c r="B165" s="81" t="s">
        <v>66</v>
      </c>
      <c r="C165" s="24" t="s">
        <v>67</v>
      </c>
      <c r="D165" s="40">
        <v>198700</v>
      </c>
      <c r="E165" s="109">
        <v>216300</v>
      </c>
      <c r="F165" s="40">
        <v>56839.01</v>
      </c>
      <c r="G165" s="67"/>
    </row>
    <row r="166" spans="1:7" ht="29.25">
      <c r="A166" s="37" t="s">
        <v>27</v>
      </c>
      <c r="B166" s="82"/>
      <c r="C166" s="26" t="s">
        <v>28</v>
      </c>
      <c r="D166" s="39">
        <f>D167</f>
        <v>292277</v>
      </c>
      <c r="E166" s="108">
        <f t="shared" ref="E166:F166" si="4">E167</f>
        <v>361337</v>
      </c>
      <c r="F166" s="39">
        <f t="shared" si="4"/>
        <v>284200.78999999998</v>
      </c>
      <c r="G166" s="111"/>
    </row>
    <row r="167" spans="1:7" ht="30">
      <c r="A167" s="37"/>
      <c r="B167" s="81" t="s">
        <v>68</v>
      </c>
      <c r="C167" s="24" t="s">
        <v>69</v>
      </c>
      <c r="D167" s="40">
        <v>292277</v>
      </c>
      <c r="E167" s="109">
        <v>361337</v>
      </c>
      <c r="F167" s="40">
        <v>284200.78999999998</v>
      </c>
      <c r="G167" s="67"/>
    </row>
    <row r="168" spans="1:7" ht="18" customHeight="1">
      <c r="A168" s="37" t="s">
        <v>29</v>
      </c>
      <c r="B168" s="82"/>
      <c r="C168" s="26" t="s">
        <v>30</v>
      </c>
      <c r="D168" s="39">
        <f>D169</f>
        <v>1000</v>
      </c>
      <c r="E168" s="108">
        <f>E169</f>
        <v>1000</v>
      </c>
      <c r="F168" s="39">
        <f>F169</f>
        <v>1000</v>
      </c>
      <c r="G168" s="111"/>
    </row>
    <row r="169" spans="1:7">
      <c r="A169" s="37"/>
      <c r="B169" s="81" t="s">
        <v>70</v>
      </c>
      <c r="C169" s="24" t="s">
        <v>71</v>
      </c>
      <c r="D169" s="40">
        <v>1000</v>
      </c>
      <c r="E169" s="109">
        <v>1000</v>
      </c>
      <c r="F169" s="40">
        <v>1000</v>
      </c>
      <c r="G169" s="67"/>
    </row>
    <row r="170" spans="1:7" ht="29.25">
      <c r="A170" s="37" t="s">
        <v>31</v>
      </c>
      <c r="B170" s="82"/>
      <c r="C170" s="26" t="s">
        <v>32</v>
      </c>
      <c r="D170" s="39">
        <f>D171+D172+D173+D174+D175</f>
        <v>276212</v>
      </c>
      <c r="E170" s="108">
        <f t="shared" ref="E170:F170" si="5">E171+E172+E173+E174+E175</f>
        <v>277573</v>
      </c>
      <c r="F170" s="39">
        <f t="shared" si="5"/>
        <v>206678.94</v>
      </c>
      <c r="G170" s="111"/>
    </row>
    <row r="171" spans="1:7">
      <c r="A171" s="37"/>
      <c r="B171" s="81" t="s">
        <v>72</v>
      </c>
      <c r="C171" s="24" t="s">
        <v>73</v>
      </c>
      <c r="D171" s="40">
        <v>64800</v>
      </c>
      <c r="E171" s="109">
        <v>66050</v>
      </c>
      <c r="F171" s="40">
        <v>66050</v>
      </c>
      <c r="G171" s="67"/>
    </row>
    <row r="172" spans="1:7">
      <c r="A172" s="37"/>
      <c r="B172" s="81" t="s">
        <v>74</v>
      </c>
      <c r="C172" s="24" t="s">
        <v>75</v>
      </c>
      <c r="D172" s="40">
        <v>211412</v>
      </c>
      <c r="E172" s="109">
        <v>211425</v>
      </c>
      <c r="F172" s="40">
        <v>140531.34</v>
      </c>
      <c r="G172" s="67"/>
    </row>
    <row r="173" spans="1:7" ht="13.5" customHeight="1">
      <c r="A173" s="37"/>
      <c r="B173" s="81" t="s">
        <v>76</v>
      </c>
      <c r="C173" s="24" t="s">
        <v>77</v>
      </c>
      <c r="D173" s="40">
        <v>0</v>
      </c>
      <c r="E173" s="109">
        <v>98</v>
      </c>
      <c r="F173" s="40">
        <v>97.6</v>
      </c>
      <c r="G173" s="67"/>
    </row>
    <row r="174" spans="1:7">
      <c r="A174" s="37"/>
      <c r="B174" s="81" t="s">
        <v>78</v>
      </c>
      <c r="C174" s="24" t="s">
        <v>79</v>
      </c>
      <c r="D174" s="40">
        <v>0</v>
      </c>
      <c r="E174" s="109">
        <v>0</v>
      </c>
      <c r="F174" s="40">
        <v>0</v>
      </c>
      <c r="G174" s="67"/>
    </row>
    <row r="175" spans="1:7">
      <c r="A175" s="37"/>
      <c r="B175" s="81" t="s">
        <v>80</v>
      </c>
      <c r="C175" s="24" t="s">
        <v>65</v>
      </c>
      <c r="D175" s="40">
        <v>0</v>
      </c>
      <c r="E175" s="109">
        <v>0</v>
      </c>
      <c r="F175" s="40">
        <v>0</v>
      </c>
      <c r="G175" s="67"/>
    </row>
    <row r="176" spans="1:7" ht="74.25" customHeight="1">
      <c r="A176" s="37" t="s">
        <v>33</v>
      </c>
      <c r="B176" s="82"/>
      <c r="C176" s="26" t="s">
        <v>34</v>
      </c>
      <c r="D176" s="39">
        <f>D177+D178+D179+D180</f>
        <v>1571</v>
      </c>
      <c r="E176" s="108">
        <f>E177+E178+E179+E180</f>
        <v>131270</v>
      </c>
      <c r="F176" s="39">
        <f>F177+F178+F179+F180</f>
        <v>130990</v>
      </c>
      <c r="G176" s="111"/>
    </row>
    <row r="177" spans="1:7" ht="60">
      <c r="A177" s="37"/>
      <c r="B177" s="81" t="s">
        <v>81</v>
      </c>
      <c r="C177" s="24" t="s">
        <v>82</v>
      </c>
      <c r="D177" s="40">
        <v>1571</v>
      </c>
      <c r="E177" s="109">
        <v>1571</v>
      </c>
      <c r="F177" s="40">
        <v>1571</v>
      </c>
      <c r="G177" s="67"/>
    </row>
    <row r="178" spans="1:7" ht="45">
      <c r="A178" s="37"/>
      <c r="B178" s="81" t="s">
        <v>557</v>
      </c>
      <c r="C178" s="24" t="s">
        <v>558</v>
      </c>
      <c r="D178" s="40">
        <v>0</v>
      </c>
      <c r="E178" s="109">
        <v>63531</v>
      </c>
      <c r="F178" s="40">
        <v>63531</v>
      </c>
      <c r="G178" s="67"/>
    </row>
    <row r="179" spans="1:7" s="80" customFormat="1" ht="30">
      <c r="A179" s="37"/>
      <c r="B179" s="81" t="s">
        <v>638</v>
      </c>
      <c r="C179" s="24" t="s">
        <v>640</v>
      </c>
      <c r="D179" s="40">
        <v>0</v>
      </c>
      <c r="E179" s="109">
        <v>36597</v>
      </c>
      <c r="F179" s="40">
        <v>36597</v>
      </c>
      <c r="G179" s="67"/>
    </row>
    <row r="180" spans="1:7" ht="31.5" customHeight="1">
      <c r="A180" s="37"/>
      <c r="B180" s="81" t="s">
        <v>636</v>
      </c>
      <c r="C180" s="24" t="s">
        <v>637</v>
      </c>
      <c r="D180" s="40">
        <v>0</v>
      </c>
      <c r="E180" s="40">
        <v>29571</v>
      </c>
      <c r="F180" s="40">
        <v>29291</v>
      </c>
      <c r="G180" s="67"/>
    </row>
    <row r="181" spans="1:7" ht="43.5">
      <c r="A181" s="37" t="s">
        <v>35</v>
      </c>
      <c r="B181" s="38"/>
      <c r="C181" s="26" t="s">
        <v>36</v>
      </c>
      <c r="D181" s="39">
        <f>D187</f>
        <v>160000</v>
      </c>
      <c r="E181" s="39">
        <f t="shared" ref="E181:F181" si="6">E187</f>
        <v>160000</v>
      </c>
      <c r="F181" s="39">
        <f t="shared" si="6"/>
        <v>112887</v>
      </c>
      <c r="G181" s="111"/>
    </row>
    <row r="182" spans="1:7" s="80" customFormat="1">
      <c r="A182" s="169"/>
      <c r="B182" s="170"/>
      <c r="C182" s="171"/>
      <c r="D182" s="172"/>
      <c r="E182" s="172"/>
      <c r="F182" s="172"/>
      <c r="G182" s="111"/>
    </row>
    <row r="183" spans="1:7" s="80" customFormat="1">
      <c r="A183" s="169"/>
      <c r="B183" s="170"/>
      <c r="C183" s="171"/>
      <c r="D183" s="172"/>
      <c r="E183" s="172"/>
      <c r="F183" s="172"/>
      <c r="G183" s="111"/>
    </row>
    <row r="184" spans="1:7" s="80" customFormat="1">
      <c r="A184" s="169"/>
      <c r="B184" s="170"/>
      <c r="C184" s="171"/>
      <c r="D184" s="172"/>
      <c r="E184" s="172"/>
      <c r="F184" s="172"/>
      <c r="G184" s="111"/>
    </row>
    <row r="185" spans="1:7" s="80" customFormat="1">
      <c r="A185" s="169"/>
      <c r="B185" s="170"/>
      <c r="C185" s="171"/>
      <c r="D185" s="172"/>
      <c r="E185" s="172"/>
      <c r="F185" s="172"/>
      <c r="G185" s="111"/>
    </row>
    <row r="186" spans="1:7" s="80" customFormat="1">
      <c r="A186" s="169"/>
      <c r="B186" s="170"/>
      <c r="C186" s="171"/>
      <c r="D186" s="172"/>
      <c r="E186" s="172"/>
      <c r="F186" s="172"/>
      <c r="G186" s="111"/>
    </row>
    <row r="187" spans="1:7" ht="30">
      <c r="A187" s="37"/>
      <c r="B187" s="81" t="s">
        <v>83</v>
      </c>
      <c r="C187" s="24" t="s">
        <v>84</v>
      </c>
      <c r="D187" s="40">
        <v>160000</v>
      </c>
      <c r="E187" s="40">
        <v>160000</v>
      </c>
      <c r="F187" s="40">
        <v>112887</v>
      </c>
      <c r="G187" s="112"/>
    </row>
    <row r="188" spans="1:7" ht="129">
      <c r="A188" s="37" t="s">
        <v>37</v>
      </c>
      <c r="B188" s="81"/>
      <c r="C188" s="26" t="s">
        <v>38</v>
      </c>
      <c r="D188" s="39">
        <f>D189+D190+D191+D192+D193</f>
        <v>8648962</v>
      </c>
      <c r="E188" s="108">
        <f t="shared" ref="E188:F188" si="7">E189+E190+E191+E192+E193</f>
        <v>8057990</v>
      </c>
      <c r="F188" s="39">
        <f t="shared" si="7"/>
        <v>8052293.46</v>
      </c>
      <c r="G188" s="67"/>
    </row>
    <row r="189" spans="1:7" ht="45">
      <c r="A189" s="37"/>
      <c r="B189" s="81" t="s">
        <v>85</v>
      </c>
      <c r="C189" s="24" t="s">
        <v>86</v>
      </c>
      <c r="D189" s="40">
        <v>1000</v>
      </c>
      <c r="E189" s="109">
        <v>1000</v>
      </c>
      <c r="F189" s="40">
        <v>3272.27</v>
      </c>
      <c r="G189" s="67"/>
    </row>
    <row r="190" spans="1:7" ht="150">
      <c r="A190" s="37"/>
      <c r="B190" s="81" t="s">
        <v>87</v>
      </c>
      <c r="C190" s="24" t="s">
        <v>525</v>
      </c>
      <c r="D190" s="40">
        <v>2375440</v>
      </c>
      <c r="E190" s="109">
        <v>2415500</v>
      </c>
      <c r="F190" s="40">
        <v>2394406.58</v>
      </c>
      <c r="G190" s="67"/>
    </row>
    <row r="191" spans="1:7" ht="135">
      <c r="A191" s="37"/>
      <c r="B191" s="81" t="s">
        <v>88</v>
      </c>
      <c r="C191" s="24" t="s">
        <v>527</v>
      </c>
      <c r="D191" s="40">
        <v>2378883</v>
      </c>
      <c r="E191" s="109">
        <v>2439783</v>
      </c>
      <c r="F191" s="40">
        <v>2406771.02</v>
      </c>
      <c r="G191" s="67"/>
    </row>
    <row r="192" spans="1:7" ht="60">
      <c r="A192" s="37"/>
      <c r="B192" s="81" t="s">
        <v>89</v>
      </c>
      <c r="C192" s="24" t="s">
        <v>90</v>
      </c>
      <c r="D192" s="40">
        <v>877932</v>
      </c>
      <c r="E192" s="109">
        <v>183000</v>
      </c>
      <c r="F192" s="40">
        <v>192119.21</v>
      </c>
      <c r="G192" s="67"/>
    </row>
    <row r="193" spans="1:7" ht="60">
      <c r="A193" s="37"/>
      <c r="B193" s="81" t="s">
        <v>91</v>
      </c>
      <c r="C193" s="24" t="s">
        <v>92</v>
      </c>
      <c r="D193" s="40">
        <v>3015707</v>
      </c>
      <c r="E193" s="109">
        <v>3018707</v>
      </c>
      <c r="F193" s="40">
        <v>3055724.38</v>
      </c>
      <c r="G193" s="67"/>
    </row>
    <row r="194" spans="1:7">
      <c r="A194" s="37" t="s">
        <v>39</v>
      </c>
      <c r="B194" s="82"/>
      <c r="C194" s="26" t="s">
        <v>40</v>
      </c>
      <c r="D194" s="39">
        <f>D195+D196</f>
        <v>15077333</v>
      </c>
      <c r="E194" s="108">
        <f t="shared" ref="E194:F194" si="8">E195+E196</f>
        <v>15215106</v>
      </c>
      <c r="F194" s="39">
        <f t="shared" si="8"/>
        <v>15215106</v>
      </c>
      <c r="G194" s="111"/>
    </row>
    <row r="195" spans="1:7" ht="45">
      <c r="A195" s="38"/>
      <c r="B195" s="81" t="s">
        <v>93</v>
      </c>
      <c r="C195" s="24" t="s">
        <v>94</v>
      </c>
      <c r="D195" s="40">
        <v>10076706</v>
      </c>
      <c r="E195" s="109">
        <v>10214479</v>
      </c>
      <c r="F195" s="40">
        <v>10214479</v>
      </c>
      <c r="G195" s="67"/>
    </row>
    <row r="196" spans="1:7" ht="30">
      <c r="A196" s="38"/>
      <c r="B196" s="81" t="s">
        <v>95</v>
      </c>
      <c r="C196" s="24" t="s">
        <v>96</v>
      </c>
      <c r="D196" s="40">
        <v>5000627</v>
      </c>
      <c r="E196" s="40">
        <v>5000627</v>
      </c>
      <c r="F196" s="40">
        <v>5000627</v>
      </c>
      <c r="G196" s="67"/>
    </row>
    <row r="197" spans="1:7" ht="29.25">
      <c r="A197" s="37" t="s">
        <v>41</v>
      </c>
      <c r="B197" s="37"/>
      <c r="C197" s="26" t="s">
        <v>42</v>
      </c>
      <c r="D197" s="39">
        <f>D198+D199+D200+D201+D202</f>
        <v>790549</v>
      </c>
      <c r="E197" s="39">
        <f>E198+E199+E200+E201+E202+E203</f>
        <v>1064206</v>
      </c>
      <c r="F197" s="39">
        <f>F198+F199+F200+F201+F202+F203</f>
        <v>1015446.66</v>
      </c>
      <c r="G197" s="111"/>
    </row>
    <row r="198" spans="1:7">
      <c r="A198" s="37"/>
      <c r="B198" s="81" t="s">
        <v>97</v>
      </c>
      <c r="C198" s="24" t="s">
        <v>98</v>
      </c>
      <c r="D198" s="40">
        <v>102800</v>
      </c>
      <c r="E198" s="40">
        <v>350357</v>
      </c>
      <c r="F198" s="40">
        <v>349557.68</v>
      </c>
      <c r="G198" s="67"/>
    </row>
    <row r="199" spans="1:7" ht="45">
      <c r="A199" s="37"/>
      <c r="B199" s="81" t="s">
        <v>99</v>
      </c>
      <c r="C199" s="24" t="s">
        <v>100</v>
      </c>
      <c r="D199" s="40">
        <v>166763</v>
      </c>
      <c r="E199" s="109">
        <v>166763</v>
      </c>
      <c r="F199" s="40">
        <v>158344</v>
      </c>
      <c r="G199" s="67"/>
    </row>
    <row r="200" spans="1:7">
      <c r="A200" s="37"/>
      <c r="B200" s="81" t="s">
        <v>101</v>
      </c>
      <c r="C200" s="24" t="s">
        <v>102</v>
      </c>
      <c r="D200" s="40">
        <v>128662</v>
      </c>
      <c r="E200" s="109">
        <v>128662</v>
      </c>
      <c r="F200" s="40">
        <v>126798.88</v>
      </c>
      <c r="G200" s="67"/>
    </row>
    <row r="201" spans="1:7">
      <c r="A201" s="37"/>
      <c r="B201" s="81" t="s">
        <v>103</v>
      </c>
      <c r="C201" s="24" t="s">
        <v>104</v>
      </c>
      <c r="D201" s="40">
        <v>500</v>
      </c>
      <c r="E201" s="109">
        <v>26475</v>
      </c>
      <c r="F201" s="40">
        <v>25674.2</v>
      </c>
      <c r="G201" s="67"/>
    </row>
    <row r="202" spans="1:7" ht="30">
      <c r="A202" s="37"/>
      <c r="B202" s="81" t="s">
        <v>105</v>
      </c>
      <c r="C202" s="24" t="s">
        <v>106</v>
      </c>
      <c r="D202" s="40">
        <v>391824</v>
      </c>
      <c r="E202" s="109">
        <v>391824</v>
      </c>
      <c r="F202" s="40">
        <v>355071.9</v>
      </c>
      <c r="G202" s="67"/>
    </row>
    <row r="203" spans="1:7" s="80" customFormat="1" ht="210">
      <c r="A203" s="37"/>
      <c r="B203" s="81" t="s">
        <v>554</v>
      </c>
      <c r="C203" s="24" t="s">
        <v>559</v>
      </c>
      <c r="D203" s="40">
        <v>0</v>
      </c>
      <c r="E203" s="109">
        <v>125</v>
      </c>
      <c r="F203" s="40">
        <v>0</v>
      </c>
      <c r="G203" s="67"/>
    </row>
    <row r="204" spans="1:7">
      <c r="A204" s="22" t="s">
        <v>43</v>
      </c>
      <c r="B204" s="83"/>
      <c r="C204" s="25" t="s">
        <v>44</v>
      </c>
      <c r="D204" s="27">
        <f>D205</f>
        <v>500</v>
      </c>
      <c r="E204" s="106">
        <f t="shared" ref="E204:F204" si="9">E205</f>
        <v>2300</v>
      </c>
      <c r="F204" s="27">
        <f t="shared" si="9"/>
        <v>1513</v>
      </c>
      <c r="G204" s="67"/>
    </row>
    <row r="205" spans="1:7">
      <c r="A205" s="22"/>
      <c r="B205" s="84" t="s">
        <v>107</v>
      </c>
      <c r="C205" s="15" t="s">
        <v>65</v>
      </c>
      <c r="D205" s="14">
        <v>500</v>
      </c>
      <c r="E205" s="105">
        <v>2300</v>
      </c>
      <c r="F205" s="14">
        <v>1513</v>
      </c>
      <c r="G205" s="67"/>
    </row>
    <row r="206" spans="1:7">
      <c r="A206" s="22" t="s">
        <v>45</v>
      </c>
      <c r="B206" s="83"/>
      <c r="C206" s="25" t="s">
        <v>46</v>
      </c>
      <c r="D206" s="27">
        <f>D207+D208+D209+D210+D211+D212+D213+D214+D215+D216+D217</f>
        <v>5709100</v>
      </c>
      <c r="E206" s="106">
        <f>E207+E208+E209+E210+E211+E212+E213+E214+E215+E216+E217</f>
        <v>6805899</v>
      </c>
      <c r="F206" s="27">
        <f>F207+F208+F209+F210+F211+F212+F213+F214+F215+F216+F217</f>
        <v>6689977.3200000003</v>
      </c>
      <c r="G206" s="111"/>
    </row>
    <row r="207" spans="1:7" ht="30">
      <c r="A207" s="22"/>
      <c r="B207" s="84" t="s">
        <v>108</v>
      </c>
      <c r="C207" s="24" t="s">
        <v>109</v>
      </c>
      <c r="D207" s="14">
        <v>0</v>
      </c>
      <c r="E207" s="105">
        <v>0</v>
      </c>
      <c r="F207" s="14">
        <v>6000</v>
      </c>
      <c r="G207" s="67"/>
    </row>
    <row r="208" spans="1:7">
      <c r="A208" s="22"/>
      <c r="B208" s="84" t="s">
        <v>110</v>
      </c>
      <c r="C208" s="24" t="s">
        <v>111</v>
      </c>
      <c r="D208" s="14">
        <v>252000</v>
      </c>
      <c r="E208" s="105">
        <v>266574</v>
      </c>
      <c r="F208" s="14">
        <v>257374.04</v>
      </c>
      <c r="G208" s="67"/>
    </row>
    <row r="209" spans="1:7">
      <c r="A209" s="25"/>
      <c r="B209" s="84">
        <v>85206</v>
      </c>
      <c r="C209" s="24" t="s">
        <v>112</v>
      </c>
      <c r="D209" s="14">
        <v>0</v>
      </c>
      <c r="E209" s="105">
        <v>32344</v>
      </c>
      <c r="F209" s="14">
        <v>32344</v>
      </c>
      <c r="G209" s="67"/>
    </row>
    <row r="210" spans="1:7" ht="90">
      <c r="A210" s="25"/>
      <c r="B210" s="84" t="s">
        <v>113</v>
      </c>
      <c r="C210" s="24" t="s">
        <v>115</v>
      </c>
      <c r="D210" s="14">
        <v>4415000</v>
      </c>
      <c r="E210" s="105">
        <v>4784100</v>
      </c>
      <c r="F210" s="14">
        <v>4715148.88</v>
      </c>
      <c r="G210" s="67"/>
    </row>
    <row r="211" spans="1:7" ht="120">
      <c r="A211" s="25"/>
      <c r="B211" s="84" t="s">
        <v>114</v>
      </c>
      <c r="C211" s="24" t="s">
        <v>116</v>
      </c>
      <c r="D211" s="14">
        <v>51000</v>
      </c>
      <c r="E211" s="105">
        <v>70750</v>
      </c>
      <c r="F211" s="14">
        <v>69174.94</v>
      </c>
      <c r="G211" s="67"/>
    </row>
    <row r="212" spans="1:7" ht="60">
      <c r="A212" s="25"/>
      <c r="B212" s="84" t="s">
        <v>117</v>
      </c>
      <c r="C212" s="24" t="s">
        <v>118</v>
      </c>
      <c r="D212" s="14">
        <v>242000</v>
      </c>
      <c r="E212" s="105">
        <v>487000</v>
      </c>
      <c r="F212" s="14">
        <v>449895.16</v>
      </c>
      <c r="G212" s="67"/>
    </row>
    <row r="213" spans="1:7">
      <c r="A213" s="25"/>
      <c r="B213" s="84" t="s">
        <v>119</v>
      </c>
      <c r="C213" s="24" t="s">
        <v>120</v>
      </c>
      <c r="D213" s="14">
        <v>0</v>
      </c>
      <c r="E213" s="14">
        <v>1471</v>
      </c>
      <c r="F213" s="14">
        <v>1166.22</v>
      </c>
      <c r="G213" s="67"/>
    </row>
    <row r="214" spans="1:7">
      <c r="A214" s="25"/>
      <c r="B214" s="84" t="s">
        <v>121</v>
      </c>
      <c r="C214" s="24" t="s">
        <v>122</v>
      </c>
      <c r="D214" s="14">
        <v>200000</v>
      </c>
      <c r="E214" s="14">
        <v>401500</v>
      </c>
      <c r="F214" s="14">
        <v>394365.12</v>
      </c>
      <c r="G214" s="67"/>
    </row>
    <row r="215" spans="1:7" ht="30">
      <c r="A215" s="25"/>
      <c r="B215" s="84" t="s">
        <v>123</v>
      </c>
      <c r="C215" s="24" t="s">
        <v>124</v>
      </c>
      <c r="D215" s="14">
        <v>135300</v>
      </c>
      <c r="E215" s="105">
        <v>148390</v>
      </c>
      <c r="F215" s="14">
        <v>151575.42000000001</v>
      </c>
      <c r="G215" s="67"/>
    </row>
    <row r="216" spans="1:7" ht="45">
      <c r="A216" s="25"/>
      <c r="B216" s="84" t="s">
        <v>125</v>
      </c>
      <c r="C216" s="24" t="s">
        <v>126</v>
      </c>
      <c r="D216" s="14">
        <v>94000</v>
      </c>
      <c r="E216" s="105">
        <v>104200</v>
      </c>
      <c r="F216" s="14">
        <v>104058.88</v>
      </c>
      <c r="G216" s="67"/>
    </row>
    <row r="217" spans="1:7">
      <c r="A217" s="25"/>
      <c r="B217" s="84" t="s">
        <v>127</v>
      </c>
      <c r="C217" s="24" t="s">
        <v>65</v>
      </c>
      <c r="D217" s="14">
        <v>319800</v>
      </c>
      <c r="E217" s="105">
        <v>509570</v>
      </c>
      <c r="F217" s="14">
        <v>508874.66</v>
      </c>
      <c r="G217" s="67"/>
    </row>
    <row r="218" spans="1:7" ht="43.5">
      <c r="A218" s="25">
        <v>853</v>
      </c>
      <c r="B218" s="83"/>
      <c r="C218" s="26" t="s">
        <v>128</v>
      </c>
      <c r="D218" s="39">
        <f>D219</f>
        <v>0</v>
      </c>
      <c r="E218" s="108"/>
      <c r="F218" s="160"/>
      <c r="G218" s="111"/>
    </row>
    <row r="219" spans="1:7">
      <c r="A219" s="68"/>
      <c r="B219" s="84" t="s">
        <v>189</v>
      </c>
      <c r="C219" s="161" t="s">
        <v>65</v>
      </c>
      <c r="D219" s="14">
        <v>0</v>
      </c>
      <c r="E219" s="14">
        <v>0</v>
      </c>
      <c r="F219" s="14">
        <v>0</v>
      </c>
      <c r="G219" s="67"/>
    </row>
    <row r="220" spans="1:7" ht="29.25">
      <c r="A220" s="69">
        <v>854</v>
      </c>
      <c r="B220" s="85"/>
      <c r="C220" s="66" t="s">
        <v>48</v>
      </c>
      <c r="D220" s="70">
        <f>D221</f>
        <v>0</v>
      </c>
      <c r="E220" s="70">
        <f t="shared" ref="E220:F220" si="10">E221</f>
        <v>285742</v>
      </c>
      <c r="F220" s="70">
        <f t="shared" si="10"/>
        <v>282508.02</v>
      </c>
      <c r="G220" s="111"/>
    </row>
    <row r="221" spans="1:7" ht="30">
      <c r="A221" s="25"/>
      <c r="B221" s="84" t="s">
        <v>129</v>
      </c>
      <c r="C221" s="24" t="s">
        <v>130</v>
      </c>
      <c r="D221" s="14">
        <v>0</v>
      </c>
      <c r="E221" s="105">
        <v>285742</v>
      </c>
      <c r="F221" s="14">
        <v>282508.02</v>
      </c>
      <c r="G221" s="67"/>
    </row>
    <row r="222" spans="1:7" ht="43.5">
      <c r="A222" s="25">
        <v>900</v>
      </c>
      <c r="B222" s="83"/>
      <c r="C222" s="26" t="s">
        <v>50</v>
      </c>
      <c r="D222" s="27">
        <f>D223+D224+D225</f>
        <v>28949</v>
      </c>
      <c r="E222" s="27">
        <f t="shared" ref="E222:F222" si="11">E223+E224+E225</f>
        <v>735181</v>
      </c>
      <c r="F222" s="27">
        <f t="shared" si="11"/>
        <v>639219.07000000007</v>
      </c>
      <c r="G222" s="111"/>
    </row>
    <row r="223" spans="1:7" s="80" customFormat="1">
      <c r="A223" s="25"/>
      <c r="B223" s="84" t="s">
        <v>194</v>
      </c>
      <c r="C223" s="24" t="s">
        <v>195</v>
      </c>
      <c r="D223" s="14">
        <v>0</v>
      </c>
      <c r="E223" s="105">
        <v>706232</v>
      </c>
      <c r="F223" s="14">
        <v>611573.54</v>
      </c>
      <c r="G223" s="111"/>
    </row>
    <row r="224" spans="1:7" ht="90">
      <c r="A224" s="25"/>
      <c r="B224" s="84" t="s">
        <v>131</v>
      </c>
      <c r="C224" s="24" t="s">
        <v>132</v>
      </c>
      <c r="D224" s="14">
        <v>26949</v>
      </c>
      <c r="E224" s="105">
        <v>26949</v>
      </c>
      <c r="F224" s="14">
        <v>24208.66</v>
      </c>
      <c r="G224" s="67"/>
    </row>
    <row r="225" spans="1:7" ht="75">
      <c r="A225" s="25"/>
      <c r="B225" s="84" t="s">
        <v>133</v>
      </c>
      <c r="C225" s="24" t="s">
        <v>134</v>
      </c>
      <c r="D225" s="14">
        <v>2000</v>
      </c>
      <c r="E225" s="105">
        <v>2000</v>
      </c>
      <c r="F225" s="14">
        <v>3436.87</v>
      </c>
      <c r="G225" s="67"/>
    </row>
    <row r="226" spans="1:7" ht="43.5">
      <c r="A226" s="25">
        <v>921</v>
      </c>
      <c r="B226" s="83"/>
      <c r="C226" s="26" t="s">
        <v>52</v>
      </c>
      <c r="D226" s="27">
        <f>D227</f>
        <v>0</v>
      </c>
      <c r="E226" s="106">
        <f t="shared" ref="E226:F226" si="12">E227</f>
        <v>0</v>
      </c>
      <c r="F226" s="27">
        <f t="shared" si="12"/>
        <v>0</v>
      </c>
      <c r="G226" s="111"/>
    </row>
    <row r="227" spans="1:7" ht="31.5" customHeight="1">
      <c r="A227" s="25"/>
      <c r="B227" s="84" t="s">
        <v>135</v>
      </c>
      <c r="C227" s="24" t="s">
        <v>136</v>
      </c>
      <c r="D227" s="14">
        <v>0</v>
      </c>
      <c r="E227" s="105">
        <v>0</v>
      </c>
      <c r="F227" s="14">
        <v>0</v>
      </c>
      <c r="G227" s="67"/>
    </row>
    <row r="228" spans="1:7" ht="29.25">
      <c r="A228" s="25">
        <v>926</v>
      </c>
      <c r="B228" s="83"/>
      <c r="C228" s="26" t="s">
        <v>54</v>
      </c>
      <c r="D228" s="27">
        <f>D229+D230</f>
        <v>0</v>
      </c>
      <c r="E228" s="106">
        <f t="shared" ref="E228:F228" si="13">E229+E230</f>
        <v>0</v>
      </c>
      <c r="F228" s="27">
        <f t="shared" si="13"/>
        <v>0</v>
      </c>
      <c r="G228" s="111"/>
    </row>
    <row r="229" spans="1:7" ht="45">
      <c r="A229" s="25"/>
      <c r="B229" s="84" t="s">
        <v>137</v>
      </c>
      <c r="C229" s="24" t="s">
        <v>138</v>
      </c>
      <c r="D229" s="14">
        <v>0</v>
      </c>
      <c r="E229" s="105">
        <v>0</v>
      </c>
      <c r="F229" s="14">
        <v>0</v>
      </c>
      <c r="G229" s="67"/>
    </row>
    <row r="230" spans="1:7">
      <c r="A230" s="25"/>
      <c r="B230" s="84" t="s">
        <v>139</v>
      </c>
      <c r="C230" s="24" t="s">
        <v>65</v>
      </c>
      <c r="D230" s="14">
        <v>0</v>
      </c>
      <c r="E230" s="105">
        <v>0</v>
      </c>
      <c r="F230" s="14"/>
      <c r="G230" s="67"/>
    </row>
    <row r="231" spans="1:7">
      <c r="A231" s="15"/>
      <c r="B231" s="84"/>
      <c r="C231" s="26" t="s">
        <v>140</v>
      </c>
      <c r="D231" s="27">
        <f>D160+D164+D166+D168+D170+D176+D181+D188+D194+D197+D204+D206+D218+D220+D222+D226+D228</f>
        <v>31185153</v>
      </c>
      <c r="E231" s="106">
        <f>E160+E164+E166+E168+E170+E176+E181+E188+E194+E197+E204+E206+E218+E220+E222+E226+E228</f>
        <v>35407627</v>
      </c>
      <c r="F231" s="27">
        <f>F160+F164+F166+F168+F170+F176+F181+F188+F194+F197+F204+F206+F218+F220+F222+F226+F228</f>
        <v>34782380.280000001</v>
      </c>
      <c r="G231" s="111"/>
    </row>
    <row r="232" spans="1:7">
      <c r="A232" s="2"/>
      <c r="B232" s="17"/>
      <c r="C232" s="16"/>
      <c r="D232" s="9"/>
      <c r="E232" s="9"/>
      <c r="F232" s="9"/>
      <c r="G232" s="28"/>
    </row>
    <row r="233" spans="1:7" s="80" customFormat="1">
      <c r="A233" s="2"/>
      <c r="B233" s="17"/>
      <c r="C233" s="16"/>
      <c r="D233" s="9"/>
      <c r="E233" s="9"/>
      <c r="F233" s="9"/>
      <c r="G233" s="28"/>
    </row>
    <row r="234" spans="1:7" s="80" customFormat="1">
      <c r="A234" s="2"/>
      <c r="B234" s="17"/>
      <c r="C234" s="16"/>
      <c r="D234" s="9"/>
      <c r="E234" s="9"/>
      <c r="F234" s="9"/>
      <c r="G234" s="28"/>
    </row>
    <row r="235" spans="1:7" s="80" customFormat="1">
      <c r="A235" s="2"/>
      <c r="B235" s="17"/>
      <c r="C235" s="16"/>
      <c r="D235" s="9"/>
      <c r="E235" s="9"/>
      <c r="F235" s="9"/>
      <c r="G235" s="28"/>
    </row>
    <row r="236" spans="1:7" s="80" customFormat="1">
      <c r="A236" s="2"/>
      <c r="B236" s="17"/>
      <c r="C236" s="16"/>
      <c r="D236" s="9"/>
      <c r="E236" s="9"/>
      <c r="F236" s="9"/>
      <c r="G236" s="28"/>
    </row>
    <row r="237" spans="1:7" s="80" customFormat="1">
      <c r="A237" s="2"/>
      <c r="B237" s="17"/>
      <c r="C237" s="16"/>
      <c r="D237" s="9"/>
      <c r="E237" s="9"/>
      <c r="F237" s="9"/>
      <c r="G237" s="28"/>
    </row>
    <row r="238" spans="1:7" s="80" customFormat="1">
      <c r="A238" s="2"/>
      <c r="B238" s="17"/>
      <c r="C238" s="16"/>
      <c r="D238" s="9"/>
      <c r="E238" s="9"/>
      <c r="F238" s="9"/>
      <c r="G238" s="28"/>
    </row>
    <row r="239" spans="1:7" s="80" customFormat="1">
      <c r="A239" s="2"/>
      <c r="B239" s="17"/>
      <c r="C239" s="16"/>
      <c r="D239" s="9"/>
      <c r="E239" s="9"/>
      <c r="F239" s="9"/>
      <c r="G239" s="28"/>
    </row>
    <row r="240" spans="1:7" s="80" customFormat="1">
      <c r="A240" s="2"/>
      <c r="B240" s="17"/>
      <c r="C240" s="16"/>
      <c r="D240" s="9"/>
      <c r="E240" s="9"/>
      <c r="F240" s="9"/>
      <c r="G240" s="28"/>
    </row>
    <row r="241" spans="1:7" s="80" customFormat="1">
      <c r="A241" s="2"/>
      <c r="B241" s="17"/>
      <c r="C241" s="16"/>
      <c r="D241" s="9"/>
      <c r="E241" s="9"/>
      <c r="F241" s="9"/>
      <c r="G241" s="28"/>
    </row>
    <row r="242" spans="1:7" ht="18.75">
      <c r="A242" s="4"/>
      <c r="B242" s="286" t="s">
        <v>145</v>
      </c>
      <c r="C242" s="287"/>
      <c r="D242" s="287"/>
      <c r="E242" s="287"/>
      <c r="F242" s="287"/>
      <c r="G242" s="30"/>
    </row>
    <row r="243" spans="1:7" ht="18.75">
      <c r="A243" s="4"/>
      <c r="B243" s="286" t="s">
        <v>630</v>
      </c>
      <c r="C243" s="287"/>
      <c r="D243" s="287"/>
      <c r="E243" s="287"/>
      <c r="F243" s="287"/>
      <c r="G243" s="30"/>
    </row>
    <row r="244" spans="1:7">
      <c r="A244" s="4"/>
      <c r="B244" s="17"/>
      <c r="C244" s="16"/>
      <c r="D244" s="9"/>
      <c r="E244" s="9"/>
      <c r="F244" s="9"/>
      <c r="G244" s="30"/>
    </row>
    <row r="245" spans="1:7">
      <c r="A245" s="4"/>
      <c r="B245" s="17"/>
      <c r="C245" s="16"/>
      <c r="D245" s="9"/>
      <c r="E245" s="9"/>
      <c r="F245" s="9"/>
      <c r="G245" s="30"/>
    </row>
    <row r="246" spans="1:7" ht="29.25">
      <c r="A246" s="36" t="s">
        <v>21</v>
      </c>
      <c r="B246" s="43" t="s">
        <v>57</v>
      </c>
      <c r="C246" s="36" t="s">
        <v>22</v>
      </c>
      <c r="D246" s="44" t="s">
        <v>550</v>
      </c>
      <c r="E246" s="44" t="s">
        <v>59</v>
      </c>
      <c r="F246" s="44" t="s">
        <v>629</v>
      </c>
      <c r="G246" s="41"/>
    </row>
    <row r="247" spans="1:7">
      <c r="A247" s="10">
        <v>1</v>
      </c>
      <c r="B247" s="45" t="s">
        <v>142</v>
      </c>
      <c r="C247" s="46">
        <v>3</v>
      </c>
      <c r="D247" s="45">
        <v>4</v>
      </c>
      <c r="E247" s="45" t="s">
        <v>143</v>
      </c>
      <c r="F247" s="45" t="s">
        <v>144</v>
      </c>
      <c r="G247" s="30"/>
    </row>
    <row r="248" spans="1:7" ht="29.25">
      <c r="A248" s="22" t="s">
        <v>23</v>
      </c>
      <c r="B248" s="83"/>
      <c r="C248" s="26" t="s">
        <v>24</v>
      </c>
      <c r="D248" s="27">
        <f>D249</f>
        <v>0</v>
      </c>
      <c r="E248" s="27">
        <f t="shared" ref="E248:F248" si="14">E249</f>
        <v>872174</v>
      </c>
      <c r="F248" s="27">
        <f t="shared" si="14"/>
        <v>872172.92</v>
      </c>
      <c r="G248" s="30"/>
    </row>
    <row r="249" spans="1:7">
      <c r="A249" s="23"/>
      <c r="B249" s="84" t="s">
        <v>64</v>
      </c>
      <c r="C249" s="24" t="s">
        <v>65</v>
      </c>
      <c r="D249" s="14">
        <v>0</v>
      </c>
      <c r="E249" s="14">
        <v>872174</v>
      </c>
      <c r="F249" s="14">
        <v>872172.92</v>
      </c>
      <c r="G249" s="30"/>
    </row>
    <row r="250" spans="1:7" ht="29.25">
      <c r="A250" s="22" t="s">
        <v>31</v>
      </c>
      <c r="B250" s="83"/>
      <c r="C250" s="26" t="s">
        <v>32</v>
      </c>
      <c r="D250" s="27">
        <f>D251+D252</f>
        <v>64800</v>
      </c>
      <c r="E250" s="27">
        <f t="shared" ref="E250:F250" si="15">E251+E252</f>
        <v>66148</v>
      </c>
      <c r="F250" s="27">
        <f t="shared" si="15"/>
        <v>66147.600000000006</v>
      </c>
      <c r="G250" s="30"/>
    </row>
    <row r="251" spans="1:7">
      <c r="A251" s="23"/>
      <c r="B251" s="84" t="s">
        <v>72</v>
      </c>
      <c r="C251" s="24" t="s">
        <v>73</v>
      </c>
      <c r="D251" s="14">
        <v>64800</v>
      </c>
      <c r="E251" s="14">
        <v>66050</v>
      </c>
      <c r="F251" s="14">
        <v>66050</v>
      </c>
      <c r="G251" s="30"/>
    </row>
    <row r="252" spans="1:7" ht="17.25" customHeight="1">
      <c r="A252" s="23"/>
      <c r="B252" s="84" t="s">
        <v>76</v>
      </c>
      <c r="C252" s="24" t="s">
        <v>77</v>
      </c>
      <c r="D252" s="14">
        <v>0</v>
      </c>
      <c r="E252" s="14">
        <v>98</v>
      </c>
      <c r="F252" s="14">
        <v>97.6</v>
      </c>
      <c r="G252" s="30"/>
    </row>
    <row r="253" spans="1:7" ht="69.75" customHeight="1">
      <c r="A253" s="22" t="s">
        <v>33</v>
      </c>
      <c r="B253" s="83"/>
      <c r="C253" s="26" t="s">
        <v>34</v>
      </c>
      <c r="D253" s="27">
        <f>D254+D255+D256+D257</f>
        <v>1571</v>
      </c>
      <c r="E253" s="27">
        <f t="shared" ref="E253:F253" si="16">E254+E255+E256+E257</f>
        <v>131270</v>
      </c>
      <c r="F253" s="27">
        <f t="shared" si="16"/>
        <v>130990</v>
      </c>
      <c r="G253" s="30"/>
    </row>
    <row r="254" spans="1:7" ht="60">
      <c r="A254" s="23"/>
      <c r="B254" s="84" t="s">
        <v>81</v>
      </c>
      <c r="C254" s="24" t="s">
        <v>146</v>
      </c>
      <c r="D254" s="14">
        <v>1571</v>
      </c>
      <c r="E254" s="14">
        <v>1571</v>
      </c>
      <c r="F254" s="14">
        <v>1571</v>
      </c>
      <c r="G254" s="30"/>
    </row>
    <row r="255" spans="1:7" ht="45">
      <c r="A255" s="23"/>
      <c r="B255" s="84" t="s">
        <v>557</v>
      </c>
      <c r="C255" s="24" t="s">
        <v>560</v>
      </c>
      <c r="D255" s="14">
        <v>0</v>
      </c>
      <c r="E255" s="14">
        <v>63531</v>
      </c>
      <c r="F255" s="14">
        <v>63531</v>
      </c>
      <c r="G255" s="30"/>
    </row>
    <row r="256" spans="1:7" s="80" customFormat="1" ht="30">
      <c r="A256" s="23"/>
      <c r="B256" s="84" t="s">
        <v>638</v>
      </c>
      <c r="C256" s="24" t="s">
        <v>640</v>
      </c>
      <c r="D256" s="14">
        <v>0</v>
      </c>
      <c r="E256" s="14">
        <v>36597</v>
      </c>
      <c r="F256" s="14">
        <v>36597</v>
      </c>
      <c r="G256" s="30"/>
    </row>
    <row r="257" spans="1:7" s="35" customFormat="1" ht="45">
      <c r="A257" s="23"/>
      <c r="B257" s="84" t="s">
        <v>636</v>
      </c>
      <c r="C257" s="24" t="s">
        <v>637</v>
      </c>
      <c r="D257" s="14">
        <v>0</v>
      </c>
      <c r="E257" s="14">
        <v>29571</v>
      </c>
      <c r="F257" s="14">
        <v>29291</v>
      </c>
      <c r="G257" s="30"/>
    </row>
    <row r="258" spans="1:7" s="35" customFormat="1" ht="29.25">
      <c r="A258" s="22" t="s">
        <v>41</v>
      </c>
      <c r="B258" s="83"/>
      <c r="C258" s="26" t="s">
        <v>147</v>
      </c>
      <c r="D258" s="27">
        <f>D259+D260+D261</f>
        <v>0</v>
      </c>
      <c r="E258" s="27">
        <f>E259+E260+E261</f>
        <v>68887</v>
      </c>
      <c r="F258" s="27">
        <f>F259+F260+F261</f>
        <v>66624.539999999994</v>
      </c>
      <c r="G258" s="30"/>
    </row>
    <row r="259" spans="1:7" s="35" customFormat="1">
      <c r="A259" s="23"/>
      <c r="B259" s="84" t="s">
        <v>97</v>
      </c>
      <c r="C259" s="24" t="s">
        <v>98</v>
      </c>
      <c r="D259" s="14">
        <v>0</v>
      </c>
      <c r="E259" s="14">
        <v>42787</v>
      </c>
      <c r="F259" s="14">
        <v>41356.559999999998</v>
      </c>
      <c r="G259" s="30"/>
    </row>
    <row r="260" spans="1:7" s="80" customFormat="1">
      <c r="A260" s="23"/>
      <c r="B260" s="84" t="s">
        <v>103</v>
      </c>
      <c r="C260" s="24" t="s">
        <v>104</v>
      </c>
      <c r="D260" s="14">
        <v>0</v>
      </c>
      <c r="E260" s="14">
        <v>25975</v>
      </c>
      <c r="F260" s="14">
        <v>25267.98</v>
      </c>
      <c r="G260" s="30"/>
    </row>
    <row r="261" spans="1:7" s="80" customFormat="1" ht="191.25" customHeight="1">
      <c r="A261" s="122"/>
      <c r="B261" s="84" t="s">
        <v>554</v>
      </c>
      <c r="C261" s="24" t="s">
        <v>559</v>
      </c>
      <c r="D261" s="14">
        <v>0</v>
      </c>
      <c r="E261" s="14">
        <v>125</v>
      </c>
      <c r="F261" s="14">
        <v>0</v>
      </c>
      <c r="G261" s="30"/>
    </row>
    <row r="262" spans="1:7">
      <c r="A262" s="22" t="s">
        <v>43</v>
      </c>
      <c r="B262" s="83"/>
      <c r="C262" s="26" t="s">
        <v>44</v>
      </c>
      <c r="D262" s="27">
        <f>D263</f>
        <v>500</v>
      </c>
      <c r="E262" s="27">
        <f t="shared" ref="E262:F262" si="17">E263</f>
        <v>2300</v>
      </c>
      <c r="F262" s="27">
        <f t="shared" si="17"/>
        <v>1513</v>
      </c>
      <c r="G262" s="30"/>
    </row>
    <row r="263" spans="1:7">
      <c r="A263" s="121"/>
      <c r="B263" s="84" t="s">
        <v>107</v>
      </c>
      <c r="C263" s="24" t="s">
        <v>65</v>
      </c>
      <c r="D263" s="14">
        <v>500</v>
      </c>
      <c r="E263" s="14">
        <v>2300</v>
      </c>
      <c r="F263" s="14">
        <v>1513</v>
      </c>
      <c r="G263" s="30"/>
    </row>
    <row r="264" spans="1:7" s="80" customFormat="1">
      <c r="A264" s="47"/>
      <c r="B264" s="175"/>
      <c r="C264" s="48"/>
      <c r="D264" s="49"/>
      <c r="E264" s="49"/>
      <c r="F264" s="49"/>
      <c r="G264" s="30"/>
    </row>
    <row r="265" spans="1:7" s="80" customFormat="1">
      <c r="A265" s="47"/>
      <c r="B265" s="175"/>
      <c r="C265" s="48"/>
      <c r="D265" s="49"/>
      <c r="E265" s="49"/>
      <c r="F265" s="49"/>
      <c r="G265" s="30"/>
    </row>
    <row r="266" spans="1:7">
      <c r="A266" s="22" t="s">
        <v>45</v>
      </c>
      <c r="B266" s="83"/>
      <c r="C266" s="26" t="s">
        <v>46</v>
      </c>
      <c r="D266" s="27">
        <f>D267+D268+D269+D270+D271+D272</f>
        <v>4742000</v>
      </c>
      <c r="E266" s="27">
        <f>E267+E268+E269+E270+E271+E272</f>
        <v>5145515</v>
      </c>
      <c r="F266" s="27">
        <f>F267+F268+F269+F270+F271+F272</f>
        <v>5064699.9400000004</v>
      </c>
      <c r="G266" s="30"/>
    </row>
    <row r="267" spans="1:7">
      <c r="A267" s="23"/>
      <c r="B267" s="84" t="s">
        <v>110</v>
      </c>
      <c r="C267" s="24" t="s">
        <v>111</v>
      </c>
      <c r="D267" s="14">
        <v>252000</v>
      </c>
      <c r="E267" s="14">
        <v>266574</v>
      </c>
      <c r="F267" s="14">
        <v>257292</v>
      </c>
    </row>
    <row r="268" spans="1:7" ht="90">
      <c r="A268" s="23"/>
      <c r="B268" s="84" t="s">
        <v>113</v>
      </c>
      <c r="C268" s="24" t="s">
        <v>115</v>
      </c>
      <c r="D268" s="14">
        <v>4390000</v>
      </c>
      <c r="E268" s="14">
        <v>4754000</v>
      </c>
      <c r="F268" s="14">
        <v>4683205.32</v>
      </c>
    </row>
    <row r="269" spans="1:7" ht="120">
      <c r="A269" s="23"/>
      <c r="B269" s="84" t="s">
        <v>114</v>
      </c>
      <c r="C269" s="24" t="s">
        <v>116</v>
      </c>
      <c r="D269" s="14">
        <v>26000</v>
      </c>
      <c r="E269" s="14">
        <v>38500</v>
      </c>
      <c r="F269" s="14">
        <v>38066.400000000001</v>
      </c>
    </row>
    <row r="270" spans="1:7">
      <c r="A270" s="122"/>
      <c r="B270" s="123" t="s">
        <v>119</v>
      </c>
      <c r="C270" s="124" t="s">
        <v>120</v>
      </c>
      <c r="D270" s="13">
        <v>0</v>
      </c>
      <c r="E270" s="13">
        <v>1471</v>
      </c>
      <c r="F270" s="13">
        <v>1166.22</v>
      </c>
    </row>
    <row r="271" spans="1:7" ht="45">
      <c r="A271" s="23"/>
      <c r="B271" s="84" t="s">
        <v>125</v>
      </c>
      <c r="C271" s="24" t="s">
        <v>126</v>
      </c>
      <c r="D271" s="14">
        <v>74000</v>
      </c>
      <c r="E271" s="14">
        <v>84200</v>
      </c>
      <c r="F271" s="14">
        <v>84200</v>
      </c>
    </row>
    <row r="272" spans="1:7">
      <c r="A272" s="23"/>
      <c r="B272" s="84" t="s">
        <v>127</v>
      </c>
      <c r="C272" s="24" t="s">
        <v>65</v>
      </c>
      <c r="D272" s="14">
        <v>0</v>
      </c>
      <c r="E272" s="14">
        <v>770</v>
      </c>
      <c r="F272" s="14">
        <v>770</v>
      </c>
    </row>
    <row r="273" spans="1:6">
      <c r="A273" s="25"/>
      <c r="B273" s="83"/>
      <c r="C273" s="26" t="s">
        <v>55</v>
      </c>
      <c r="D273" s="27">
        <f>D248+D250+D253+D258+D262+D266</f>
        <v>4808871</v>
      </c>
      <c r="E273" s="27">
        <f>E248+E250+E253+E258+E262+E266</f>
        <v>6286294</v>
      </c>
      <c r="F273" s="27">
        <f>F248+F250+F253+F258+F262+F266</f>
        <v>6202148</v>
      </c>
    </row>
    <row r="274" spans="1:6">
      <c r="A274" s="50"/>
      <c r="B274" s="47"/>
      <c r="C274" s="48"/>
      <c r="D274" s="49"/>
      <c r="E274" s="49"/>
      <c r="F274" s="49"/>
    </row>
    <row r="275" spans="1:6" ht="1.5" customHeight="1">
      <c r="A275" s="50"/>
      <c r="B275" s="47"/>
      <c r="C275" s="48"/>
      <c r="D275" s="49"/>
      <c r="E275" s="49"/>
      <c r="F275" s="49"/>
    </row>
    <row r="276" spans="1:6" hidden="1"/>
    <row r="277" spans="1:6" hidden="1">
      <c r="A277" s="50"/>
      <c r="B277" s="47"/>
      <c r="C277" s="48"/>
      <c r="D277" s="49"/>
      <c r="E277" s="49"/>
      <c r="F277" s="49"/>
    </row>
    <row r="278" spans="1:6" hidden="1">
      <c r="A278" s="50"/>
      <c r="B278" s="47"/>
      <c r="C278" s="48"/>
      <c r="D278" s="49"/>
      <c r="E278" s="49"/>
      <c r="F278" s="49"/>
    </row>
    <row r="279" spans="1:6" hidden="1">
      <c r="A279" s="4"/>
      <c r="B279" s="4"/>
      <c r="C279" s="16"/>
      <c r="D279" s="9"/>
      <c r="E279" s="9"/>
      <c r="F279" s="9"/>
    </row>
    <row r="280" spans="1:6" hidden="1">
      <c r="A280" s="4"/>
      <c r="B280" s="4"/>
      <c r="C280" s="16"/>
      <c r="D280" s="9"/>
      <c r="E280" s="9"/>
      <c r="F280" s="9"/>
    </row>
    <row r="281" spans="1:6" s="80" customFormat="1">
      <c r="A281" s="4"/>
      <c r="B281" s="4"/>
      <c r="C281" s="16"/>
      <c r="D281" s="9"/>
      <c r="E281" s="9"/>
      <c r="F281" s="9"/>
    </row>
    <row r="282" spans="1:6" s="80" customFormat="1">
      <c r="A282" s="4"/>
      <c r="B282" s="4"/>
      <c r="C282" s="16"/>
      <c r="D282" s="9"/>
      <c r="E282" s="9"/>
      <c r="F282" s="9"/>
    </row>
    <row r="283" spans="1:6" ht="162.75" customHeight="1">
      <c r="A283" s="281" t="s">
        <v>719</v>
      </c>
      <c r="B283" s="281"/>
      <c r="C283" s="281"/>
      <c r="D283" s="281"/>
      <c r="E283" s="281"/>
      <c r="F283" s="281"/>
    </row>
    <row r="284" spans="1:6">
      <c r="A284" s="4"/>
      <c r="B284" s="4"/>
      <c r="C284" s="4"/>
      <c r="D284" s="9"/>
      <c r="E284" s="9"/>
      <c r="F284" s="9"/>
    </row>
    <row r="285" spans="1:6" s="80" customFormat="1">
      <c r="A285" s="4"/>
      <c r="B285" s="4"/>
      <c r="C285" s="4"/>
      <c r="D285" s="9"/>
      <c r="E285" s="9"/>
      <c r="F285" s="9"/>
    </row>
    <row r="286" spans="1:6" s="80" customFormat="1">
      <c r="A286" s="4"/>
      <c r="B286" s="4"/>
      <c r="C286" s="4"/>
      <c r="D286" s="9"/>
      <c r="E286" s="9"/>
      <c r="F286" s="9"/>
    </row>
    <row r="287" spans="1:6" s="80" customFormat="1">
      <c r="A287" s="4"/>
      <c r="B287" s="4"/>
      <c r="C287" s="4"/>
      <c r="D287" s="9"/>
      <c r="E287" s="9"/>
      <c r="F287" s="9"/>
    </row>
    <row r="288" spans="1:6" s="80" customFormat="1">
      <c r="A288" s="4"/>
      <c r="B288" s="4"/>
      <c r="C288" s="4"/>
      <c r="D288" s="9"/>
      <c r="E288" s="9"/>
      <c r="F288" s="9"/>
    </row>
    <row r="289" spans="1:6" s="80" customFormat="1">
      <c r="A289" s="4"/>
      <c r="B289" s="4"/>
      <c r="C289" s="4"/>
      <c r="D289" s="9"/>
      <c r="E289" s="9"/>
      <c r="F289" s="9"/>
    </row>
    <row r="290" spans="1:6" s="80" customFormat="1">
      <c r="A290" s="4"/>
      <c r="B290" s="4"/>
      <c r="C290" s="4"/>
      <c r="D290" s="9"/>
      <c r="E290" s="9"/>
      <c r="F290" s="9"/>
    </row>
    <row r="291" spans="1:6" s="80" customFormat="1">
      <c r="A291" s="4"/>
      <c r="B291" s="4"/>
      <c r="C291" s="4"/>
      <c r="D291" s="9"/>
      <c r="E291" s="9"/>
      <c r="F291" s="9"/>
    </row>
    <row r="292" spans="1:6" s="80" customFormat="1">
      <c r="A292" s="4"/>
      <c r="B292" s="4"/>
      <c r="C292" s="4"/>
      <c r="D292" s="9"/>
      <c r="E292" s="9"/>
      <c r="F292" s="9"/>
    </row>
    <row r="293" spans="1:6" s="80" customFormat="1">
      <c r="A293" s="4"/>
      <c r="B293" s="4"/>
      <c r="C293" s="4"/>
      <c r="D293" s="9"/>
      <c r="E293" s="9"/>
      <c r="F293" s="9"/>
    </row>
    <row r="294" spans="1:6" s="80" customFormat="1">
      <c r="A294" s="4"/>
      <c r="B294" s="4"/>
      <c r="C294" s="4"/>
      <c r="D294" s="9"/>
      <c r="E294" s="9"/>
      <c r="F294" s="9"/>
    </row>
    <row r="295" spans="1:6" s="80" customFormat="1">
      <c r="A295" s="4"/>
      <c r="B295" s="4"/>
      <c r="C295" s="4"/>
      <c r="D295" s="9"/>
      <c r="E295" s="9"/>
      <c r="F295" s="9"/>
    </row>
    <row r="296" spans="1:6" s="80" customFormat="1">
      <c r="A296" s="4"/>
      <c r="B296" s="4"/>
      <c r="C296" s="4"/>
      <c r="D296" s="9"/>
      <c r="E296" s="9"/>
      <c r="F296" s="9"/>
    </row>
    <row r="297" spans="1:6" s="80" customFormat="1" ht="12" customHeight="1">
      <c r="A297" s="4"/>
      <c r="B297" s="4"/>
      <c r="C297" s="4"/>
      <c r="D297" s="9"/>
      <c r="E297" s="9"/>
      <c r="F297" s="9"/>
    </row>
    <row r="298" spans="1:6" s="80" customFormat="1" hidden="1">
      <c r="A298" s="4"/>
      <c r="B298" s="4"/>
      <c r="C298" s="4"/>
      <c r="D298" s="9"/>
      <c r="E298" s="9"/>
      <c r="F298" s="9"/>
    </row>
    <row r="299" spans="1:6" s="80" customFormat="1" hidden="1">
      <c r="A299" s="4"/>
      <c r="B299" s="4"/>
      <c r="C299" s="4"/>
      <c r="D299" s="9"/>
      <c r="E299" s="9"/>
      <c r="F299" s="9"/>
    </row>
    <row r="300" spans="1:6" s="80" customFormat="1" hidden="1">
      <c r="A300" s="4"/>
      <c r="B300" s="4"/>
      <c r="C300" s="4"/>
      <c r="D300" s="9"/>
      <c r="E300" s="9"/>
      <c r="F300" s="9"/>
    </row>
    <row r="301" spans="1:6" s="80" customFormat="1" hidden="1">
      <c r="A301" s="4"/>
      <c r="B301" s="4"/>
      <c r="C301" s="4"/>
      <c r="D301" s="9"/>
      <c r="E301" s="9"/>
      <c r="F301" s="9"/>
    </row>
    <row r="302" spans="1:6" s="80" customFormat="1" hidden="1">
      <c r="A302" s="4"/>
      <c r="B302" s="4"/>
      <c r="C302" s="4"/>
      <c r="D302" s="9"/>
      <c r="E302" s="9"/>
      <c r="F302" s="9"/>
    </row>
    <row r="303" spans="1:6" s="80" customFormat="1" ht="1.5" customHeight="1">
      <c r="A303" s="4"/>
      <c r="B303" s="4"/>
      <c r="C303" s="4"/>
      <c r="D303" s="9"/>
      <c r="E303" s="9"/>
      <c r="F303" s="9"/>
    </row>
    <row r="304" spans="1:6" s="80" customFormat="1" hidden="1">
      <c r="A304" s="4"/>
      <c r="B304" s="4"/>
      <c r="C304" s="4"/>
      <c r="D304" s="9"/>
      <c r="E304" s="9"/>
      <c r="F304" s="9"/>
    </row>
    <row r="305" spans="1:6" s="80" customFormat="1" hidden="1">
      <c r="A305" s="4"/>
      <c r="B305" s="4"/>
      <c r="C305" s="4"/>
      <c r="D305" s="9"/>
      <c r="E305" s="9"/>
      <c r="F305" s="9"/>
    </row>
    <row r="306" spans="1:6" s="80" customFormat="1" hidden="1">
      <c r="A306" s="4"/>
      <c r="B306" s="4"/>
      <c r="C306" s="4"/>
      <c r="D306" s="9"/>
      <c r="E306" s="9"/>
      <c r="F306" s="9"/>
    </row>
    <row r="307" spans="1:6" s="80" customFormat="1" hidden="1">
      <c r="A307" s="4"/>
      <c r="B307" s="4"/>
      <c r="C307" s="4"/>
      <c r="D307" s="9"/>
      <c r="E307" s="9"/>
      <c r="F307" s="9"/>
    </row>
    <row r="308" spans="1:6" s="80" customFormat="1" hidden="1">
      <c r="A308" s="4"/>
      <c r="B308" s="4"/>
      <c r="C308" s="4"/>
      <c r="D308" s="9"/>
      <c r="E308" s="9"/>
      <c r="F308" s="9"/>
    </row>
    <row r="309" spans="1:6" s="80" customFormat="1" hidden="1">
      <c r="A309" s="4"/>
      <c r="B309" s="4"/>
      <c r="C309" s="4"/>
      <c r="D309" s="9"/>
      <c r="E309" s="9"/>
      <c r="F309" s="9"/>
    </row>
    <row r="310" spans="1:6" s="80" customFormat="1" hidden="1">
      <c r="A310" s="4"/>
      <c r="B310" s="4"/>
      <c r="C310" s="4"/>
      <c r="D310" s="9"/>
      <c r="E310" s="9"/>
      <c r="F310" s="9"/>
    </row>
    <row r="311" spans="1:6" s="80" customFormat="1" hidden="1">
      <c r="A311" s="4"/>
      <c r="B311" s="4"/>
      <c r="C311" s="4"/>
      <c r="D311" s="9"/>
      <c r="E311" s="9"/>
      <c r="F311" s="9"/>
    </row>
    <row r="312" spans="1:6" s="80" customFormat="1" hidden="1">
      <c r="A312" s="4"/>
      <c r="B312" s="4"/>
      <c r="C312" s="4"/>
      <c r="D312" s="9"/>
      <c r="E312" s="9"/>
      <c r="F312" s="9"/>
    </row>
    <row r="313" spans="1:6" s="80" customFormat="1" hidden="1">
      <c r="A313" s="4"/>
      <c r="B313" s="4"/>
      <c r="C313" s="4"/>
      <c r="D313" s="9"/>
      <c r="E313" s="9"/>
      <c r="F313" s="9"/>
    </row>
    <row r="314" spans="1:6" s="80" customFormat="1" hidden="1">
      <c r="A314" s="4"/>
      <c r="B314" s="4"/>
      <c r="C314" s="4"/>
      <c r="D314" s="9"/>
      <c r="E314" s="9"/>
      <c r="F314" s="9"/>
    </row>
    <row r="315" spans="1:6" s="80" customFormat="1" hidden="1">
      <c r="A315" s="4"/>
      <c r="B315" s="4"/>
      <c r="C315" s="4"/>
      <c r="D315" s="9"/>
      <c r="E315" s="9"/>
      <c r="F315" s="9"/>
    </row>
    <row r="316" spans="1:6" s="80" customFormat="1" hidden="1">
      <c r="A316" s="4"/>
      <c r="B316" s="4"/>
      <c r="C316" s="4"/>
      <c r="D316" s="9"/>
      <c r="E316" s="9"/>
      <c r="F316" s="9"/>
    </row>
    <row r="317" spans="1:6" s="80" customFormat="1" hidden="1">
      <c r="A317" s="4"/>
      <c r="B317" s="4"/>
      <c r="C317" s="4"/>
      <c r="D317" s="9"/>
      <c r="E317" s="9"/>
      <c r="F317" s="9"/>
    </row>
    <row r="318" spans="1:6" s="80" customFormat="1" hidden="1">
      <c r="A318" s="4"/>
      <c r="B318" s="4"/>
      <c r="C318" s="4"/>
      <c r="D318" s="9"/>
      <c r="E318" s="9"/>
      <c r="F318" s="9"/>
    </row>
    <row r="319" spans="1:6" s="80" customFormat="1" hidden="1">
      <c r="A319" s="4"/>
      <c r="B319" s="4"/>
      <c r="C319" s="4"/>
      <c r="D319" s="9"/>
      <c r="E319" s="9"/>
      <c r="F319" s="9"/>
    </row>
    <row r="320" spans="1:6" s="80" customFormat="1" hidden="1">
      <c r="A320" s="4"/>
      <c r="B320" s="4"/>
      <c r="C320" s="4"/>
      <c r="D320" s="9"/>
      <c r="E320" s="9"/>
      <c r="F320" s="9"/>
    </row>
    <row r="321" spans="1:6" s="80" customFormat="1" hidden="1">
      <c r="A321" s="4"/>
      <c r="B321" s="4"/>
      <c r="C321" s="4"/>
      <c r="D321" s="9"/>
      <c r="E321" s="9"/>
      <c r="F321" s="9"/>
    </row>
    <row r="322" spans="1:6" s="80" customFormat="1" hidden="1">
      <c r="A322" s="4"/>
      <c r="B322" s="4"/>
      <c r="C322" s="4"/>
      <c r="D322" s="9"/>
      <c r="E322" s="9"/>
      <c r="F322" s="9"/>
    </row>
    <row r="323" spans="1:6" s="80" customFormat="1" hidden="1">
      <c r="A323" s="4"/>
      <c r="B323" s="4"/>
      <c r="C323" s="4"/>
      <c r="D323" s="9"/>
      <c r="E323" s="9"/>
      <c r="F323" s="9"/>
    </row>
    <row r="324" spans="1:6" hidden="1">
      <c r="A324" s="4"/>
      <c r="B324" s="4"/>
      <c r="C324" s="4"/>
      <c r="D324" s="9"/>
      <c r="E324" s="9"/>
      <c r="F324" s="9"/>
    </row>
    <row r="325" spans="1:6" ht="18.75">
      <c r="A325" s="260" t="s">
        <v>152</v>
      </c>
      <c r="B325" s="260"/>
      <c r="C325" s="260"/>
      <c r="D325" s="260"/>
      <c r="E325" s="260"/>
      <c r="F325" s="4"/>
    </row>
    <row r="326" spans="1:6" ht="40.5" customHeight="1">
      <c r="A326" s="282" t="s">
        <v>631</v>
      </c>
      <c r="B326" s="282"/>
      <c r="C326" s="282"/>
      <c r="D326" s="282"/>
      <c r="E326" s="282"/>
      <c r="F326" s="4"/>
    </row>
    <row r="327" spans="1:6">
      <c r="A327" s="4"/>
      <c r="B327" s="4"/>
      <c r="C327" s="4"/>
      <c r="D327" s="4"/>
      <c r="E327" s="4"/>
      <c r="F327" s="4"/>
    </row>
    <row r="328" spans="1:6" ht="29.25">
      <c r="A328" s="36" t="s">
        <v>21</v>
      </c>
      <c r="B328" s="36"/>
      <c r="C328" s="36" t="s">
        <v>22</v>
      </c>
      <c r="D328" s="183" t="s">
        <v>632</v>
      </c>
      <c r="E328" s="36" t="s">
        <v>148</v>
      </c>
      <c r="F328" s="16"/>
    </row>
    <row r="329" spans="1:6">
      <c r="A329" s="22" t="s">
        <v>23</v>
      </c>
      <c r="B329" s="15"/>
      <c r="C329" s="24" t="s">
        <v>24</v>
      </c>
      <c r="D329" s="14">
        <v>2590849.6</v>
      </c>
      <c r="E329" s="57">
        <f>D329/D345</f>
        <v>7.6474052156908501E-2</v>
      </c>
      <c r="F329" s="4"/>
    </row>
    <row r="330" spans="1:6">
      <c r="A330" s="22" t="s">
        <v>25</v>
      </c>
      <c r="B330" s="15"/>
      <c r="C330" s="24" t="s">
        <v>26</v>
      </c>
      <c r="D330" s="14">
        <v>956974.01</v>
      </c>
      <c r="E330" s="57">
        <f>D330/D345</f>
        <v>2.8246981358372125E-2</v>
      </c>
      <c r="F330" s="4"/>
    </row>
    <row r="331" spans="1:6" ht="30">
      <c r="A331" s="22" t="s">
        <v>27</v>
      </c>
      <c r="B331" s="15"/>
      <c r="C331" s="24" t="s">
        <v>28</v>
      </c>
      <c r="D331" s="14">
        <v>143612.79</v>
      </c>
      <c r="E331" s="57">
        <f>D331/D345</f>
        <v>4.2390156467821015E-3</v>
      </c>
      <c r="F331" s="4"/>
    </row>
    <row r="332" spans="1:6">
      <c r="A332" s="22" t="s">
        <v>29</v>
      </c>
      <c r="B332" s="15"/>
      <c r="C332" s="24" t="s">
        <v>30</v>
      </c>
      <c r="D332" s="14">
        <v>33690.06</v>
      </c>
      <c r="E332" s="57">
        <f>D332/D345</f>
        <v>9.944287795051385E-4</v>
      </c>
      <c r="F332" s="4"/>
    </row>
    <row r="333" spans="1:6" ht="30">
      <c r="A333" s="22" t="s">
        <v>31</v>
      </c>
      <c r="B333" s="15"/>
      <c r="C333" s="24" t="s">
        <v>32</v>
      </c>
      <c r="D333" s="14">
        <v>3027763.4</v>
      </c>
      <c r="E333" s="57">
        <f>D333/D345</f>
        <v>8.9370427434451852E-2</v>
      </c>
      <c r="F333" s="4"/>
    </row>
    <row r="334" spans="1:6" ht="75">
      <c r="A334" s="22" t="s">
        <v>33</v>
      </c>
      <c r="B334" s="15"/>
      <c r="C334" s="24" t="s">
        <v>34</v>
      </c>
      <c r="D334" s="14">
        <v>130990</v>
      </c>
      <c r="E334" s="57">
        <f>D334/D345</f>
        <v>3.86642902468497E-3</v>
      </c>
      <c r="F334" s="4"/>
    </row>
    <row r="335" spans="1:6" ht="45">
      <c r="A335" s="22" t="s">
        <v>35</v>
      </c>
      <c r="B335" s="15"/>
      <c r="C335" s="24" t="s">
        <v>36</v>
      </c>
      <c r="D335" s="14">
        <v>187948.02</v>
      </c>
      <c r="E335" s="57">
        <f>D335/D345</f>
        <v>5.5476576811975811E-3</v>
      </c>
      <c r="F335" s="4"/>
    </row>
    <row r="336" spans="1:6" ht="30">
      <c r="A336" s="22" t="s">
        <v>149</v>
      </c>
      <c r="B336" s="15"/>
      <c r="C336" s="24" t="s">
        <v>150</v>
      </c>
      <c r="D336" s="14">
        <v>514000</v>
      </c>
      <c r="E336" s="57">
        <f>D336/D345</f>
        <v>1.5171726992045763E-2</v>
      </c>
      <c r="F336" s="4"/>
    </row>
    <row r="337" spans="1:6">
      <c r="A337" s="22" t="s">
        <v>41</v>
      </c>
      <c r="B337" s="15"/>
      <c r="C337" s="24" t="s">
        <v>42</v>
      </c>
      <c r="D337" s="14">
        <v>14651059.470000001</v>
      </c>
      <c r="E337" s="57">
        <f>D337/D345</f>
        <v>0.43245500860518815</v>
      </c>
      <c r="F337" s="4"/>
    </row>
    <row r="338" spans="1:6">
      <c r="A338" s="22" t="s">
        <v>43</v>
      </c>
      <c r="B338" s="15"/>
      <c r="C338" s="24" t="s">
        <v>44</v>
      </c>
      <c r="D338" s="14">
        <v>94597.119999999995</v>
      </c>
      <c r="E338" s="57">
        <f>D338/D345</f>
        <v>2.7922211651241089E-3</v>
      </c>
      <c r="F338" s="4"/>
    </row>
    <row r="339" spans="1:6">
      <c r="A339" s="22" t="s">
        <v>45</v>
      </c>
      <c r="B339" s="15"/>
      <c r="C339" s="24" t="s">
        <v>46</v>
      </c>
      <c r="D339" s="14">
        <v>8018363.4699999997</v>
      </c>
      <c r="E339" s="57">
        <f>D339/D345</f>
        <v>0.23667786282068623</v>
      </c>
      <c r="F339" s="4"/>
    </row>
    <row r="340" spans="1:6" ht="45">
      <c r="A340" s="22" t="s">
        <v>47</v>
      </c>
      <c r="B340" s="15"/>
      <c r="C340" s="24" t="s">
        <v>128</v>
      </c>
      <c r="D340" s="14">
        <v>211595.15</v>
      </c>
      <c r="E340" s="57">
        <f>D340/D345</f>
        <v>6.2456495109746539E-3</v>
      </c>
      <c r="F340" s="4"/>
    </row>
    <row r="341" spans="1:6" ht="30">
      <c r="A341" s="22" t="s">
        <v>141</v>
      </c>
      <c r="B341" s="15"/>
      <c r="C341" s="24" t="s">
        <v>48</v>
      </c>
      <c r="D341" s="14">
        <v>719561.81</v>
      </c>
      <c r="E341" s="57">
        <f>D341/D345</f>
        <v>2.1239290535451958E-2</v>
      </c>
      <c r="F341" s="4"/>
    </row>
    <row r="342" spans="1:6" ht="45">
      <c r="A342" s="22" t="s">
        <v>49</v>
      </c>
      <c r="B342" s="15"/>
      <c r="C342" s="24" t="s">
        <v>50</v>
      </c>
      <c r="D342" s="14">
        <v>1181153.76</v>
      </c>
      <c r="E342" s="57">
        <f>D342/D345</f>
        <v>3.4864090238031796E-2</v>
      </c>
      <c r="F342" s="4"/>
    </row>
    <row r="343" spans="1:6" ht="45">
      <c r="A343" s="22" t="s">
        <v>51</v>
      </c>
      <c r="B343" s="15"/>
      <c r="C343" s="24" t="s">
        <v>52</v>
      </c>
      <c r="D343" s="14">
        <v>1387329.78</v>
      </c>
      <c r="E343" s="57">
        <f>D343/D345</f>
        <v>4.0949783404853911E-2</v>
      </c>
      <c r="F343" s="4"/>
    </row>
    <row r="344" spans="1:6" s="80" customFormat="1">
      <c r="A344" s="22" t="s">
        <v>53</v>
      </c>
      <c r="B344" s="15"/>
      <c r="C344" s="24" t="s">
        <v>551</v>
      </c>
      <c r="D344" s="14">
        <v>29317.86</v>
      </c>
      <c r="E344" s="57">
        <f>D344/D345</f>
        <v>8.6537464574128176E-4</v>
      </c>
      <c r="F344" s="4"/>
    </row>
    <row r="345" spans="1:6">
      <c r="A345" s="22"/>
      <c r="B345" s="15"/>
      <c r="C345" s="26" t="s">
        <v>151</v>
      </c>
      <c r="D345" s="27">
        <f>D329+D330+D331+D332+D333+D334+D335+D336+D337+D338+D339+D340+D341+D342+D343+D344</f>
        <v>33878806.299999997</v>
      </c>
      <c r="E345" s="57">
        <f>E329+E330+E331+E332+E333+E334+E335+E336+E337+E338+E339+E340+E341+E342+E343+E344</f>
        <v>1</v>
      </c>
      <c r="F345" s="4"/>
    </row>
    <row r="346" spans="1:6">
      <c r="A346" s="56"/>
      <c r="B346" s="4"/>
      <c r="C346" s="16"/>
      <c r="D346" s="9"/>
      <c r="E346" s="55"/>
      <c r="F346" s="4"/>
    </row>
    <row r="347" spans="1:6">
      <c r="A347" s="56"/>
      <c r="B347" s="4"/>
      <c r="C347" s="16"/>
      <c r="D347" s="9"/>
      <c r="E347" s="55"/>
      <c r="F347" s="4"/>
    </row>
    <row r="348" spans="1:6">
      <c r="A348" s="56"/>
      <c r="B348" s="4"/>
      <c r="C348" s="16"/>
      <c r="D348" s="9"/>
      <c r="E348" s="55"/>
      <c r="F348" s="4"/>
    </row>
    <row r="349" spans="1:6">
      <c r="A349" s="56"/>
      <c r="B349" s="4"/>
      <c r="C349" s="16"/>
      <c r="D349" s="9"/>
      <c r="E349" s="55"/>
      <c r="F349" s="4"/>
    </row>
    <row r="350" spans="1:6">
      <c r="A350" s="17"/>
      <c r="B350" s="4"/>
      <c r="C350" s="16"/>
      <c r="D350" s="9"/>
      <c r="E350" s="55"/>
      <c r="F350" s="4"/>
    </row>
    <row r="351" spans="1:6">
      <c r="A351" s="17"/>
      <c r="B351" s="4"/>
      <c r="C351" s="16"/>
      <c r="D351" s="4"/>
      <c r="E351" s="4"/>
      <c r="F351" s="4"/>
    </row>
    <row r="352" spans="1:6">
      <c r="A352" s="17"/>
      <c r="B352" s="4"/>
      <c r="C352" s="16"/>
      <c r="D352" s="4"/>
      <c r="E352" s="4"/>
      <c r="F352" s="4"/>
    </row>
    <row r="353" spans="1:7">
      <c r="A353" s="17"/>
      <c r="B353" s="4"/>
      <c r="C353" s="16"/>
      <c r="D353" s="4"/>
      <c r="E353" s="4"/>
      <c r="F353" s="4"/>
    </row>
    <row r="354" spans="1:7">
      <c r="A354" s="17"/>
      <c r="B354" s="4"/>
      <c r="C354" s="16"/>
      <c r="D354" s="4"/>
      <c r="E354" s="4"/>
      <c r="F354" s="4"/>
    </row>
    <row r="355" spans="1:7">
      <c r="A355" s="4"/>
      <c r="B355" s="4"/>
      <c r="C355" s="16"/>
      <c r="D355" s="4"/>
      <c r="E355" s="4"/>
      <c r="F355" s="4"/>
    </row>
    <row r="356" spans="1:7">
      <c r="A356" s="4"/>
      <c r="B356" s="4"/>
      <c r="C356" s="16"/>
      <c r="D356" s="4"/>
      <c r="E356" s="4"/>
      <c r="F356" s="4"/>
    </row>
    <row r="357" spans="1:7">
      <c r="A357" s="4"/>
      <c r="B357" s="4"/>
      <c r="C357" s="16"/>
      <c r="D357" s="4"/>
      <c r="E357" s="4"/>
      <c r="F357" s="4"/>
    </row>
    <row r="358" spans="1:7" ht="27.75" customHeight="1">
      <c r="A358" s="291" t="s">
        <v>633</v>
      </c>
      <c r="B358" s="291"/>
      <c r="C358" s="291"/>
      <c r="D358" s="291"/>
      <c r="E358" s="291"/>
      <c r="F358" s="291"/>
      <c r="G358" s="101"/>
    </row>
    <row r="360" spans="1:7" ht="30">
      <c r="A360" s="46" t="s">
        <v>21</v>
      </c>
      <c r="B360" s="46"/>
      <c r="C360" s="46" t="s">
        <v>22</v>
      </c>
      <c r="D360" s="46" t="s">
        <v>549</v>
      </c>
      <c r="E360" s="46" t="s">
        <v>12</v>
      </c>
      <c r="F360" s="46" t="s">
        <v>625</v>
      </c>
      <c r="G360" s="116"/>
    </row>
    <row r="361" spans="1:7">
      <c r="A361" s="32">
        <v>1</v>
      </c>
      <c r="B361" s="32"/>
      <c r="C361" s="46">
        <v>2</v>
      </c>
      <c r="D361" s="32">
        <v>3</v>
      </c>
      <c r="E361" s="32">
        <v>4</v>
      </c>
      <c r="F361" s="102">
        <v>5</v>
      </c>
      <c r="G361" s="117"/>
    </row>
    <row r="362" spans="1:7">
      <c r="A362" s="22" t="s">
        <v>23</v>
      </c>
      <c r="B362" s="15"/>
      <c r="C362" s="24" t="s">
        <v>24</v>
      </c>
      <c r="D362" s="27">
        <v>1759522</v>
      </c>
      <c r="E362" s="27">
        <v>2860983</v>
      </c>
      <c r="F362" s="14">
        <v>2590849.6</v>
      </c>
      <c r="G362" s="118"/>
    </row>
    <row r="363" spans="1:7">
      <c r="A363" s="22" t="s">
        <v>25</v>
      </c>
      <c r="B363" s="15"/>
      <c r="C363" s="24" t="s">
        <v>26</v>
      </c>
      <c r="D363" s="27">
        <v>1325080</v>
      </c>
      <c r="E363" s="27">
        <v>1146080</v>
      </c>
      <c r="F363" s="14">
        <v>956974.01</v>
      </c>
      <c r="G363" s="118"/>
    </row>
    <row r="364" spans="1:7" ht="30">
      <c r="A364" s="22" t="s">
        <v>27</v>
      </c>
      <c r="B364" s="15"/>
      <c r="C364" s="24" t="s">
        <v>28</v>
      </c>
      <c r="D364" s="27">
        <v>180314</v>
      </c>
      <c r="E364" s="27">
        <v>180314</v>
      </c>
      <c r="F364" s="14">
        <v>143612.79</v>
      </c>
      <c r="G364" s="118"/>
    </row>
    <row r="365" spans="1:7">
      <c r="A365" s="22" t="s">
        <v>29</v>
      </c>
      <c r="B365" s="15"/>
      <c r="C365" s="24" t="s">
        <v>30</v>
      </c>
      <c r="D365" s="27">
        <v>59500</v>
      </c>
      <c r="E365" s="27">
        <v>59500</v>
      </c>
      <c r="F365" s="14">
        <v>33690.06</v>
      </c>
      <c r="G365" s="118"/>
    </row>
    <row r="366" spans="1:7" ht="30">
      <c r="A366" s="22" t="s">
        <v>31</v>
      </c>
      <c r="B366" s="15"/>
      <c r="C366" s="24" t="s">
        <v>32</v>
      </c>
      <c r="D366" s="27">
        <v>3228162</v>
      </c>
      <c r="E366" s="27">
        <v>3246130</v>
      </c>
      <c r="F366" s="14">
        <v>3027763.4</v>
      </c>
      <c r="G366" s="118"/>
    </row>
    <row r="367" spans="1:7" ht="75">
      <c r="A367" s="22" t="s">
        <v>33</v>
      </c>
      <c r="B367" s="15"/>
      <c r="C367" s="24" t="s">
        <v>34</v>
      </c>
      <c r="D367" s="27">
        <v>1571</v>
      </c>
      <c r="E367" s="27">
        <v>131270</v>
      </c>
      <c r="F367" s="14">
        <v>130990</v>
      </c>
      <c r="G367" s="118"/>
    </row>
    <row r="368" spans="1:7" ht="45">
      <c r="A368" s="22" t="s">
        <v>35</v>
      </c>
      <c r="B368" s="15"/>
      <c r="C368" s="24" t="s">
        <v>36</v>
      </c>
      <c r="D368" s="27">
        <v>152466</v>
      </c>
      <c r="E368" s="27">
        <v>195276</v>
      </c>
      <c r="F368" s="14">
        <v>187948.02</v>
      </c>
      <c r="G368" s="118"/>
    </row>
    <row r="369" spans="1:7" ht="30">
      <c r="A369" s="22" t="s">
        <v>149</v>
      </c>
      <c r="B369" s="15"/>
      <c r="C369" s="24" t="s">
        <v>150</v>
      </c>
      <c r="D369" s="27">
        <v>469000</v>
      </c>
      <c r="E369" s="27">
        <v>514000</v>
      </c>
      <c r="F369" s="14">
        <v>514000</v>
      </c>
      <c r="G369" s="118"/>
    </row>
    <row r="370" spans="1:7" s="35" customFormat="1">
      <c r="A370" s="22" t="s">
        <v>39</v>
      </c>
      <c r="B370" s="15"/>
      <c r="C370" s="24" t="s">
        <v>40</v>
      </c>
      <c r="D370" s="27">
        <v>125043</v>
      </c>
      <c r="E370" s="27">
        <v>90647</v>
      </c>
      <c r="F370" s="14">
        <v>0</v>
      </c>
      <c r="G370" s="118"/>
    </row>
    <row r="371" spans="1:7">
      <c r="A371" s="22" t="s">
        <v>41</v>
      </c>
      <c r="B371" s="15"/>
      <c r="C371" s="24" t="s">
        <v>42</v>
      </c>
      <c r="D371" s="27">
        <v>14074577</v>
      </c>
      <c r="E371" s="27">
        <v>14832510</v>
      </c>
      <c r="F371" s="14">
        <v>14651059.470000001</v>
      </c>
      <c r="G371" s="118"/>
    </row>
    <row r="372" spans="1:7">
      <c r="A372" s="22" t="s">
        <v>43</v>
      </c>
      <c r="B372" s="15"/>
      <c r="C372" s="24" t="s">
        <v>44</v>
      </c>
      <c r="D372" s="27">
        <v>103500</v>
      </c>
      <c r="E372" s="27">
        <v>105300</v>
      </c>
      <c r="F372" s="14">
        <v>94597.119999999995</v>
      </c>
      <c r="G372" s="118"/>
    </row>
    <row r="373" spans="1:7">
      <c r="A373" s="22" t="s">
        <v>45</v>
      </c>
      <c r="B373" s="15"/>
      <c r="C373" s="24" t="s">
        <v>46</v>
      </c>
      <c r="D373" s="27">
        <v>7103735</v>
      </c>
      <c r="E373" s="27">
        <v>8201014</v>
      </c>
      <c r="F373" s="14">
        <v>8018363.4699999997</v>
      </c>
      <c r="G373" s="118"/>
    </row>
    <row r="374" spans="1:7" ht="45">
      <c r="A374" s="22" t="s">
        <v>47</v>
      </c>
      <c r="B374" s="15"/>
      <c r="C374" s="24" t="s">
        <v>128</v>
      </c>
      <c r="D374" s="27">
        <v>254592</v>
      </c>
      <c r="E374" s="27">
        <v>254592</v>
      </c>
      <c r="F374" s="14">
        <v>211595.15</v>
      </c>
      <c r="G374" s="118"/>
    </row>
    <row r="375" spans="1:7" ht="30">
      <c r="A375" s="22" t="s">
        <v>141</v>
      </c>
      <c r="B375" s="15"/>
      <c r="C375" s="24" t="s">
        <v>48</v>
      </c>
      <c r="D375" s="27">
        <v>427829</v>
      </c>
      <c r="E375" s="27">
        <v>728387</v>
      </c>
      <c r="F375" s="14">
        <v>719561.81</v>
      </c>
      <c r="G375" s="118"/>
    </row>
    <row r="376" spans="1:7" ht="35.25" customHeight="1">
      <c r="A376" s="22" t="s">
        <v>49</v>
      </c>
      <c r="B376" s="15"/>
      <c r="C376" s="24" t="s">
        <v>50</v>
      </c>
      <c r="D376" s="27">
        <v>1332881</v>
      </c>
      <c r="E376" s="27">
        <v>1393394</v>
      </c>
      <c r="F376" s="14">
        <v>1181153.76</v>
      </c>
      <c r="G376" s="118"/>
    </row>
    <row r="377" spans="1:7" ht="45">
      <c r="A377" s="22" t="s">
        <v>51</v>
      </c>
      <c r="B377" s="15"/>
      <c r="C377" s="24" t="s">
        <v>52</v>
      </c>
      <c r="D377" s="27">
        <v>1387390</v>
      </c>
      <c r="E377" s="27">
        <v>1387390</v>
      </c>
      <c r="F377" s="14">
        <v>1387329.78</v>
      </c>
      <c r="G377" s="118"/>
    </row>
    <row r="378" spans="1:7" s="80" customFormat="1">
      <c r="A378" s="22" t="s">
        <v>53</v>
      </c>
      <c r="B378" s="15"/>
      <c r="C378" s="24" t="s">
        <v>552</v>
      </c>
      <c r="D378" s="27">
        <v>40000</v>
      </c>
      <c r="E378" s="27">
        <v>40000</v>
      </c>
      <c r="F378" s="14">
        <v>29317.86</v>
      </c>
      <c r="G378" s="118"/>
    </row>
    <row r="379" spans="1:7">
      <c r="A379" s="22"/>
      <c r="B379" s="15"/>
      <c r="C379" s="26" t="s">
        <v>140</v>
      </c>
      <c r="D379" s="27">
        <f>D362+D363+D364+D365+D366+D367+D368+D369+D370+D371+D372+D373+D374+D375+D376+D377+D378</f>
        <v>32025162</v>
      </c>
      <c r="E379" s="27">
        <f t="shared" ref="E379:F379" si="18">E362+E363+E364+E365+E366+E367+E368+E369+E370+E371+E372+E373+E374+E375+E376+E377+E378</f>
        <v>35366787</v>
      </c>
      <c r="F379" s="27">
        <f t="shared" si="18"/>
        <v>33878806.299999997</v>
      </c>
      <c r="G379" s="118"/>
    </row>
    <row r="380" spans="1:7">
      <c r="A380" s="56"/>
      <c r="B380" s="4"/>
      <c r="C380" s="16"/>
      <c r="D380" s="18"/>
      <c r="E380" s="18"/>
      <c r="F380" s="18"/>
      <c r="G380" s="59"/>
    </row>
    <row r="381" spans="1:7">
      <c r="A381" s="56"/>
      <c r="B381" s="4"/>
      <c r="C381" s="16"/>
      <c r="D381" s="18"/>
      <c r="E381" s="18"/>
      <c r="F381" s="18"/>
      <c r="G381" s="59"/>
    </row>
    <row r="382" spans="1:7">
      <c r="A382" s="56"/>
      <c r="B382" s="4"/>
      <c r="C382" s="16"/>
      <c r="D382" s="18"/>
      <c r="E382" s="18"/>
      <c r="F382" s="18"/>
      <c r="G382" s="59"/>
    </row>
    <row r="383" spans="1:7" s="80" customFormat="1">
      <c r="A383" s="56"/>
      <c r="B383" s="4"/>
      <c r="C383" s="16"/>
      <c r="D383" s="18"/>
      <c r="E383" s="18"/>
      <c r="F383" s="18"/>
      <c r="G383" s="59"/>
    </row>
    <row r="384" spans="1:7" s="80" customFormat="1">
      <c r="A384" s="56"/>
      <c r="B384" s="4"/>
      <c r="C384" s="16"/>
      <c r="D384" s="18"/>
      <c r="E384" s="18"/>
      <c r="F384" s="18"/>
      <c r="G384" s="59"/>
    </row>
    <row r="385" spans="1:7" s="80" customFormat="1">
      <c r="A385" s="56"/>
      <c r="B385" s="4"/>
      <c r="C385" s="16"/>
      <c r="D385" s="18"/>
      <c r="E385" s="18"/>
      <c r="F385" s="18"/>
      <c r="G385" s="59"/>
    </row>
    <row r="386" spans="1:7">
      <c r="A386" s="56"/>
      <c r="B386" s="4"/>
      <c r="C386" s="16"/>
      <c r="D386" s="18"/>
      <c r="E386" s="18"/>
      <c r="F386" s="18"/>
      <c r="G386" s="59"/>
    </row>
    <row r="387" spans="1:7">
      <c r="A387" s="56"/>
      <c r="B387" s="4"/>
      <c r="C387" s="16"/>
      <c r="D387" s="18"/>
      <c r="E387" s="18"/>
      <c r="F387" s="18"/>
      <c r="G387" s="59"/>
    </row>
    <row r="388" spans="1:7">
      <c r="A388" s="56"/>
      <c r="B388" s="4"/>
      <c r="C388" s="16"/>
      <c r="D388" s="18"/>
      <c r="E388" s="18"/>
      <c r="F388" s="18"/>
      <c r="G388" s="59"/>
    </row>
    <row r="389" spans="1:7">
      <c r="A389" s="56"/>
      <c r="B389" s="4"/>
      <c r="C389" s="16"/>
      <c r="D389" s="18"/>
      <c r="E389" s="18"/>
      <c r="F389" s="18"/>
      <c r="G389" s="59"/>
    </row>
    <row r="390" spans="1:7">
      <c r="A390" s="56"/>
      <c r="B390" s="4"/>
      <c r="C390" s="16"/>
      <c r="D390" s="18"/>
      <c r="E390" s="18"/>
      <c r="F390" s="18"/>
      <c r="G390" s="59"/>
    </row>
    <row r="391" spans="1:7" ht="1.5" customHeight="1">
      <c r="A391" s="56"/>
      <c r="B391" s="4"/>
      <c r="C391" s="16"/>
      <c r="D391" s="18"/>
      <c r="E391" s="18"/>
      <c r="F391" s="18"/>
      <c r="G391" s="59"/>
    </row>
    <row r="392" spans="1:7" ht="30" customHeight="1">
      <c r="A392" s="283" t="s">
        <v>634</v>
      </c>
      <c r="B392" s="283"/>
      <c r="C392" s="283"/>
      <c r="D392" s="283"/>
      <c r="E392" s="283"/>
      <c r="F392" s="283"/>
      <c r="G392" s="59"/>
    </row>
    <row r="393" spans="1:7">
      <c r="A393" s="56"/>
      <c r="B393" s="4"/>
      <c r="C393" s="16"/>
      <c r="D393" s="18"/>
      <c r="E393" s="18"/>
      <c r="F393" s="18"/>
      <c r="G393" s="59"/>
    </row>
    <row r="394" spans="1:7" ht="29.25">
      <c r="A394" s="43" t="s">
        <v>21</v>
      </c>
      <c r="B394" s="36" t="s">
        <v>153</v>
      </c>
      <c r="C394" s="36" t="s">
        <v>22</v>
      </c>
      <c r="D394" s="44" t="s">
        <v>550</v>
      </c>
      <c r="E394" s="44" t="s">
        <v>59</v>
      </c>
      <c r="F394" s="44" t="s">
        <v>629</v>
      </c>
      <c r="G394" s="60"/>
    </row>
    <row r="395" spans="1:7">
      <c r="A395" s="45" t="s">
        <v>154</v>
      </c>
      <c r="B395" s="32">
        <v>2</v>
      </c>
      <c r="C395" s="46">
        <v>3</v>
      </c>
      <c r="D395" s="45">
        <v>4</v>
      </c>
      <c r="E395" s="45">
        <v>5</v>
      </c>
      <c r="F395" s="45">
        <v>6</v>
      </c>
      <c r="G395" s="59"/>
    </row>
    <row r="396" spans="1:7" ht="29.25">
      <c r="A396" s="22" t="s">
        <v>23</v>
      </c>
      <c r="B396" s="83"/>
      <c r="C396" s="26" t="s">
        <v>24</v>
      </c>
      <c r="D396" s="27">
        <f>D397+D398+D399+D400</f>
        <v>1759522</v>
      </c>
      <c r="E396" s="27">
        <f t="shared" ref="E396:F396" si="19">E397+E398+E399+E400</f>
        <v>2860983</v>
      </c>
      <c r="F396" s="27">
        <f t="shared" si="19"/>
        <v>2590849.6</v>
      </c>
      <c r="G396" s="59"/>
    </row>
    <row r="397" spans="1:7" ht="45">
      <c r="A397" s="22"/>
      <c r="B397" s="84" t="s">
        <v>60</v>
      </c>
      <c r="C397" s="24" t="s">
        <v>61</v>
      </c>
      <c r="D397" s="14">
        <v>1634060</v>
      </c>
      <c r="E397" s="14">
        <v>1708147</v>
      </c>
      <c r="F397" s="14">
        <v>1440982.8</v>
      </c>
      <c r="G397" s="59"/>
    </row>
    <row r="398" spans="1:7">
      <c r="A398" s="22"/>
      <c r="B398" s="84" t="s">
        <v>155</v>
      </c>
      <c r="C398" s="24" t="s">
        <v>156</v>
      </c>
      <c r="D398" s="14">
        <v>35462</v>
      </c>
      <c r="E398" s="14">
        <v>35462</v>
      </c>
      <c r="F398" s="14">
        <v>33519.74</v>
      </c>
      <c r="G398" s="59"/>
    </row>
    <row r="399" spans="1:7" ht="45">
      <c r="A399" s="22"/>
      <c r="B399" s="84" t="s">
        <v>62</v>
      </c>
      <c r="C399" s="24" t="s">
        <v>63</v>
      </c>
      <c r="D399" s="14">
        <v>90000</v>
      </c>
      <c r="E399" s="14">
        <v>245200</v>
      </c>
      <c r="F399" s="14">
        <v>244174.14</v>
      </c>
      <c r="G399" s="59"/>
    </row>
    <row r="400" spans="1:7">
      <c r="A400" s="22"/>
      <c r="B400" s="84" t="s">
        <v>64</v>
      </c>
      <c r="C400" s="24" t="s">
        <v>65</v>
      </c>
      <c r="D400" s="14">
        <v>0</v>
      </c>
      <c r="E400" s="14">
        <v>872174</v>
      </c>
      <c r="F400" s="14">
        <v>872172.92</v>
      </c>
      <c r="G400" s="59"/>
    </row>
    <row r="401" spans="1:7">
      <c r="A401" s="22" t="s">
        <v>25</v>
      </c>
      <c r="B401" s="83"/>
      <c r="C401" s="26" t="s">
        <v>26</v>
      </c>
      <c r="D401" s="27">
        <f>D402+D403</f>
        <v>1325080</v>
      </c>
      <c r="E401" s="27">
        <f t="shared" ref="E401:F401" si="20">E402+E403</f>
        <v>1146080</v>
      </c>
      <c r="F401" s="27">
        <f t="shared" si="20"/>
        <v>956974.01</v>
      </c>
      <c r="G401" s="59"/>
    </row>
    <row r="402" spans="1:7" ht="30">
      <c r="A402" s="22"/>
      <c r="B402" s="84" t="s">
        <v>157</v>
      </c>
      <c r="C402" s="24" t="s">
        <v>158</v>
      </c>
      <c r="D402" s="14">
        <v>283500</v>
      </c>
      <c r="E402" s="14">
        <v>289566</v>
      </c>
      <c r="F402" s="14">
        <v>289153.21999999997</v>
      </c>
      <c r="G402" s="59"/>
    </row>
    <row r="403" spans="1:7" ht="30">
      <c r="A403" s="22"/>
      <c r="B403" s="84" t="s">
        <v>66</v>
      </c>
      <c r="C403" s="24" t="s">
        <v>67</v>
      </c>
      <c r="D403" s="14">
        <v>1041580</v>
      </c>
      <c r="E403" s="14">
        <v>856514</v>
      </c>
      <c r="F403" s="14">
        <v>667820.79</v>
      </c>
      <c r="G403" s="59"/>
    </row>
    <row r="404" spans="1:7" ht="29.25">
      <c r="A404" s="22" t="s">
        <v>27</v>
      </c>
      <c r="B404" s="83"/>
      <c r="C404" s="26" t="s">
        <v>28</v>
      </c>
      <c r="D404" s="27">
        <f>D405</f>
        <v>180314</v>
      </c>
      <c r="E404" s="27">
        <f t="shared" ref="E404:F404" si="21">E405</f>
        <v>180314</v>
      </c>
      <c r="F404" s="27">
        <f t="shared" si="21"/>
        <v>143612.79</v>
      </c>
      <c r="G404" s="59"/>
    </row>
    <row r="405" spans="1:7" ht="30">
      <c r="A405" s="22"/>
      <c r="B405" s="84" t="s">
        <v>68</v>
      </c>
      <c r="C405" s="24" t="s">
        <v>69</v>
      </c>
      <c r="D405" s="14">
        <v>180314</v>
      </c>
      <c r="E405" s="14">
        <v>180314</v>
      </c>
      <c r="F405" s="14">
        <v>143612.79</v>
      </c>
      <c r="G405" s="59"/>
    </row>
    <row r="406" spans="1:7" ht="29.25">
      <c r="A406" s="22" t="s">
        <v>29</v>
      </c>
      <c r="B406" s="83"/>
      <c r="C406" s="26" t="s">
        <v>30</v>
      </c>
      <c r="D406" s="27">
        <f>D407+D408</f>
        <v>59500</v>
      </c>
      <c r="E406" s="27">
        <f t="shared" ref="E406:F406" si="22">E407+E408</f>
        <v>59500</v>
      </c>
      <c r="F406" s="27">
        <f t="shared" si="22"/>
        <v>33690.06</v>
      </c>
    </row>
    <row r="407" spans="1:7" ht="45">
      <c r="A407" s="23"/>
      <c r="B407" s="84" t="s">
        <v>159</v>
      </c>
      <c r="C407" s="24" t="s">
        <v>160</v>
      </c>
      <c r="D407" s="14">
        <v>58500</v>
      </c>
      <c r="E407" s="14">
        <v>58500</v>
      </c>
      <c r="F407" s="14">
        <v>32690.06</v>
      </c>
    </row>
    <row r="408" spans="1:7">
      <c r="A408" s="23"/>
      <c r="B408" s="84" t="s">
        <v>70</v>
      </c>
      <c r="C408" s="24" t="s">
        <v>71</v>
      </c>
      <c r="D408" s="14">
        <v>1000</v>
      </c>
      <c r="E408" s="14">
        <v>1000</v>
      </c>
      <c r="F408" s="14">
        <v>1000</v>
      </c>
    </row>
    <row r="409" spans="1:7" ht="29.25">
      <c r="A409" s="22" t="s">
        <v>31</v>
      </c>
      <c r="B409" s="83"/>
      <c r="C409" s="26" t="s">
        <v>32</v>
      </c>
      <c r="D409" s="27">
        <f>D410+D411+D412+D413+D414+D415</f>
        <v>3228162</v>
      </c>
      <c r="E409" s="27">
        <f t="shared" ref="E409:F409" si="23">E410+E411+E412+E413+E414+E415</f>
        <v>3246130</v>
      </c>
      <c r="F409" s="27">
        <f t="shared" si="23"/>
        <v>3027763.4000000004</v>
      </c>
    </row>
    <row r="410" spans="1:7">
      <c r="A410" s="23"/>
      <c r="B410" s="84" t="s">
        <v>72</v>
      </c>
      <c r="C410" s="24" t="s">
        <v>73</v>
      </c>
      <c r="D410" s="14">
        <v>64800</v>
      </c>
      <c r="E410" s="14">
        <v>66050</v>
      </c>
      <c r="F410" s="14">
        <v>66050</v>
      </c>
    </row>
    <row r="411" spans="1:7">
      <c r="A411" s="23"/>
      <c r="B411" s="84" t="s">
        <v>161</v>
      </c>
      <c r="C411" s="24" t="s">
        <v>162</v>
      </c>
      <c r="D411" s="14">
        <v>126600</v>
      </c>
      <c r="E411" s="14">
        <v>128600</v>
      </c>
      <c r="F411" s="14">
        <v>122782.25</v>
      </c>
    </row>
    <row r="412" spans="1:7">
      <c r="A412" s="23"/>
      <c r="B412" s="84" t="s">
        <v>74</v>
      </c>
      <c r="C412" s="24" t="s">
        <v>75</v>
      </c>
      <c r="D412" s="14">
        <v>2606938</v>
      </c>
      <c r="E412" s="14">
        <v>2629835</v>
      </c>
      <c r="F412" s="14">
        <v>2472730.9700000002</v>
      </c>
    </row>
    <row r="413" spans="1:7" ht="30">
      <c r="A413" s="23"/>
      <c r="B413" s="84" t="s">
        <v>76</v>
      </c>
      <c r="C413" s="24" t="s">
        <v>77</v>
      </c>
      <c r="D413" s="14">
        <v>0</v>
      </c>
      <c r="E413" s="14">
        <v>98</v>
      </c>
      <c r="F413" s="14">
        <v>97.6</v>
      </c>
    </row>
    <row r="414" spans="1:7">
      <c r="A414" s="23"/>
      <c r="B414" s="84" t="s">
        <v>78</v>
      </c>
      <c r="C414" s="24" t="s">
        <v>79</v>
      </c>
      <c r="D414" s="14">
        <v>20000</v>
      </c>
      <c r="E414" s="14">
        <v>20000</v>
      </c>
      <c r="F414" s="14">
        <v>14099.24</v>
      </c>
    </row>
    <row r="415" spans="1:7">
      <c r="A415" s="23"/>
      <c r="B415" s="84" t="s">
        <v>80</v>
      </c>
      <c r="C415" s="24" t="s">
        <v>65</v>
      </c>
      <c r="D415" s="14">
        <v>409824</v>
      </c>
      <c r="E415" s="14">
        <v>401547</v>
      </c>
      <c r="F415" s="14">
        <v>352003.34</v>
      </c>
    </row>
    <row r="416" spans="1:7" ht="72.75" customHeight="1">
      <c r="A416" s="22" t="s">
        <v>33</v>
      </c>
      <c r="B416" s="83"/>
      <c r="C416" s="26" t="s">
        <v>34</v>
      </c>
      <c r="D416" s="27">
        <f>D418+D419+D420+D421</f>
        <v>1571</v>
      </c>
      <c r="E416" s="27">
        <f>E418+E419+E420+E421</f>
        <v>131270</v>
      </c>
      <c r="F416" s="27">
        <f>F418+F419+F420+F421</f>
        <v>130990</v>
      </c>
    </row>
    <row r="417" spans="1:6" s="80" customFormat="1" ht="15.75" customHeight="1">
      <c r="A417" s="164"/>
      <c r="B417" s="177"/>
      <c r="C417" s="171"/>
      <c r="D417" s="163"/>
      <c r="E417" s="163"/>
      <c r="F417" s="163"/>
    </row>
    <row r="418" spans="1:6" ht="60">
      <c r="A418" s="23"/>
      <c r="B418" s="84" t="s">
        <v>81</v>
      </c>
      <c r="C418" s="24" t="s">
        <v>146</v>
      </c>
      <c r="D418" s="14">
        <v>1571</v>
      </c>
      <c r="E418" s="14">
        <v>1571</v>
      </c>
      <c r="F418" s="14">
        <v>1571</v>
      </c>
    </row>
    <row r="419" spans="1:6" ht="45">
      <c r="A419" s="23"/>
      <c r="B419" s="84" t="s">
        <v>557</v>
      </c>
      <c r="C419" s="24" t="s">
        <v>560</v>
      </c>
      <c r="D419" s="14">
        <v>0</v>
      </c>
      <c r="E419" s="14">
        <v>63531</v>
      </c>
      <c r="F419" s="14">
        <v>63531</v>
      </c>
    </row>
    <row r="420" spans="1:6" s="80" customFormat="1" ht="30">
      <c r="A420" s="23"/>
      <c r="B420" s="84" t="s">
        <v>638</v>
      </c>
      <c r="C420" s="24" t="s">
        <v>639</v>
      </c>
      <c r="D420" s="14">
        <v>0</v>
      </c>
      <c r="E420" s="14">
        <v>36597</v>
      </c>
      <c r="F420" s="14">
        <v>36597</v>
      </c>
    </row>
    <row r="421" spans="1:6" ht="45">
      <c r="A421" s="23"/>
      <c r="B421" s="84" t="s">
        <v>636</v>
      </c>
      <c r="C421" s="24" t="s">
        <v>637</v>
      </c>
      <c r="D421" s="14">
        <v>0</v>
      </c>
      <c r="E421" s="14">
        <v>29571</v>
      </c>
      <c r="F421" s="14">
        <v>29291</v>
      </c>
    </row>
    <row r="422" spans="1:6" ht="43.5">
      <c r="A422" s="22" t="s">
        <v>35</v>
      </c>
      <c r="B422" s="83"/>
      <c r="C422" s="26" t="s">
        <v>36</v>
      </c>
      <c r="D422" s="27">
        <f>D423+D424</f>
        <v>152466</v>
      </c>
      <c r="E422" s="27">
        <f t="shared" ref="E422:F422" si="24">E423+E424</f>
        <v>195276</v>
      </c>
      <c r="F422" s="27">
        <f t="shared" si="24"/>
        <v>187948.02</v>
      </c>
    </row>
    <row r="423" spans="1:6" ht="30">
      <c r="A423" s="23"/>
      <c r="B423" s="84" t="s">
        <v>83</v>
      </c>
      <c r="C423" s="24" t="s">
        <v>84</v>
      </c>
      <c r="D423" s="14">
        <v>149466</v>
      </c>
      <c r="E423" s="14">
        <v>192276</v>
      </c>
      <c r="F423" s="14">
        <v>185871.52</v>
      </c>
    </row>
    <row r="424" spans="1:6">
      <c r="A424" s="23"/>
      <c r="B424" s="84" t="s">
        <v>163</v>
      </c>
      <c r="C424" s="24" t="s">
        <v>164</v>
      </c>
      <c r="D424" s="14">
        <v>3000</v>
      </c>
      <c r="E424" s="14">
        <v>3000</v>
      </c>
      <c r="F424" s="14">
        <v>2076.5</v>
      </c>
    </row>
    <row r="425" spans="1:6" ht="29.25">
      <c r="A425" s="22" t="s">
        <v>149</v>
      </c>
      <c r="B425" s="83"/>
      <c r="C425" s="26" t="s">
        <v>150</v>
      </c>
      <c r="D425" s="27">
        <f>D426</f>
        <v>469000</v>
      </c>
      <c r="E425" s="27">
        <f t="shared" ref="E425:F425" si="25">E426</f>
        <v>514000</v>
      </c>
      <c r="F425" s="27">
        <f t="shared" si="25"/>
        <v>514000</v>
      </c>
    </row>
    <row r="426" spans="1:6" ht="60">
      <c r="A426" s="23"/>
      <c r="B426" s="84" t="s">
        <v>165</v>
      </c>
      <c r="C426" s="24" t="s">
        <v>167</v>
      </c>
      <c r="D426" s="14">
        <v>469000</v>
      </c>
      <c r="E426" s="14">
        <v>514000</v>
      </c>
      <c r="F426" s="14">
        <v>514000</v>
      </c>
    </row>
    <row r="427" spans="1:6">
      <c r="A427" s="22" t="s">
        <v>39</v>
      </c>
      <c r="B427" s="83"/>
      <c r="C427" s="26" t="s">
        <v>40</v>
      </c>
      <c r="D427" s="27">
        <f>D428</f>
        <v>125043</v>
      </c>
      <c r="E427" s="27">
        <f t="shared" ref="E427:F427" si="26">E428</f>
        <v>90647</v>
      </c>
      <c r="F427" s="27">
        <f t="shared" si="26"/>
        <v>0</v>
      </c>
    </row>
    <row r="428" spans="1:6" ht="30">
      <c r="A428" s="23"/>
      <c r="B428" s="84" t="s">
        <v>587</v>
      </c>
      <c r="C428" s="24" t="s">
        <v>166</v>
      </c>
      <c r="D428" s="14">
        <v>125043</v>
      </c>
      <c r="E428" s="14">
        <v>90647</v>
      </c>
      <c r="F428" s="14">
        <v>0</v>
      </c>
    </row>
    <row r="429" spans="1:6" ht="29.25">
      <c r="A429" s="22" t="s">
        <v>41</v>
      </c>
      <c r="B429" s="83"/>
      <c r="C429" s="26" t="s">
        <v>42</v>
      </c>
      <c r="D429" s="27">
        <f>D430+D431+D432+D433+D434+D435+D436+D437+D438+D441+D442+D443</f>
        <v>14074577</v>
      </c>
      <c r="E429" s="27">
        <f>E430+E431+E432+E433+E434+E435+E436+E437+E438+E441+E442+E443</f>
        <v>14832510</v>
      </c>
      <c r="F429" s="27">
        <f>F430+F431+F432+F433+F434+F435+F436+F437+F438+F441+F442+F443</f>
        <v>14651059.469999997</v>
      </c>
    </row>
    <row r="430" spans="1:6">
      <c r="A430" s="23"/>
      <c r="B430" s="81" t="s">
        <v>97</v>
      </c>
      <c r="C430" s="24" t="s">
        <v>98</v>
      </c>
      <c r="D430" s="14">
        <v>7922136</v>
      </c>
      <c r="E430" s="14">
        <v>8139574</v>
      </c>
      <c r="F430" s="14">
        <v>8037233.2599999998</v>
      </c>
    </row>
    <row r="431" spans="1:6" ht="45">
      <c r="A431" s="23"/>
      <c r="B431" s="81" t="s">
        <v>99</v>
      </c>
      <c r="C431" s="24" t="s">
        <v>100</v>
      </c>
      <c r="D431" s="14">
        <v>452238</v>
      </c>
      <c r="E431" s="14">
        <v>405833</v>
      </c>
      <c r="F431" s="14">
        <v>404237.09</v>
      </c>
    </row>
    <row r="432" spans="1:6">
      <c r="A432" s="23"/>
      <c r="B432" s="81" t="s">
        <v>101</v>
      </c>
      <c r="C432" s="24" t="s">
        <v>102</v>
      </c>
      <c r="D432" s="14">
        <v>630377</v>
      </c>
      <c r="E432" s="14">
        <v>789977</v>
      </c>
      <c r="F432" s="14">
        <v>789018.31</v>
      </c>
    </row>
    <row r="433" spans="1:6" s="35" customFormat="1" ht="45">
      <c r="A433" s="23"/>
      <c r="B433" s="81" t="s">
        <v>168</v>
      </c>
      <c r="C433" s="24" t="s">
        <v>169</v>
      </c>
      <c r="D433" s="14">
        <v>0</v>
      </c>
      <c r="E433" s="14">
        <v>676</v>
      </c>
      <c r="F433" s="14">
        <v>675.5</v>
      </c>
    </row>
    <row r="434" spans="1:6">
      <c r="A434" s="23"/>
      <c r="B434" s="81" t="s">
        <v>103</v>
      </c>
      <c r="C434" s="24" t="s">
        <v>104</v>
      </c>
      <c r="D434" s="14">
        <v>3426962</v>
      </c>
      <c r="E434" s="14">
        <v>3521965</v>
      </c>
      <c r="F434" s="14">
        <v>3508441.71</v>
      </c>
    </row>
    <row r="435" spans="1:6" s="35" customFormat="1" ht="30">
      <c r="A435" s="23"/>
      <c r="B435" s="81" t="s">
        <v>170</v>
      </c>
      <c r="C435" s="24" t="s">
        <v>171</v>
      </c>
      <c r="D435" s="14">
        <v>702722</v>
      </c>
      <c r="E435" s="14">
        <v>762976</v>
      </c>
      <c r="F435" s="14">
        <v>759916.54</v>
      </c>
    </row>
    <row r="436" spans="1:6" s="35" customFormat="1" ht="30">
      <c r="A436" s="23"/>
      <c r="B436" s="81" t="s">
        <v>172</v>
      </c>
      <c r="C436" s="24" t="s">
        <v>173</v>
      </c>
      <c r="D436" s="14">
        <v>39713</v>
      </c>
      <c r="E436" s="14">
        <v>43344</v>
      </c>
      <c r="F436" s="14">
        <v>43095.54</v>
      </c>
    </row>
    <row r="437" spans="1:6" s="35" customFormat="1" ht="45">
      <c r="A437" s="23"/>
      <c r="B437" s="81" t="s">
        <v>174</v>
      </c>
      <c r="C437" s="24" t="s">
        <v>175</v>
      </c>
      <c r="D437" s="14">
        <v>55266</v>
      </c>
      <c r="E437" s="14">
        <v>55266</v>
      </c>
      <c r="F437" s="14">
        <v>32463.16</v>
      </c>
    </row>
    <row r="438" spans="1:6" ht="30">
      <c r="A438" s="23"/>
      <c r="B438" s="81" t="s">
        <v>105</v>
      </c>
      <c r="C438" s="24" t="s">
        <v>106</v>
      </c>
      <c r="D438" s="14">
        <v>751904</v>
      </c>
      <c r="E438" s="14">
        <v>723812</v>
      </c>
      <c r="F438" s="14">
        <v>687967.79</v>
      </c>
    </row>
    <row r="439" spans="1:6" s="80" customFormat="1">
      <c r="A439" s="47"/>
      <c r="B439" s="178"/>
      <c r="C439" s="48"/>
      <c r="D439" s="49"/>
      <c r="E439" s="49"/>
      <c r="F439" s="49"/>
    </row>
    <row r="440" spans="1:6" s="80" customFormat="1">
      <c r="A440" s="47"/>
      <c r="B440" s="178"/>
      <c r="C440" s="48"/>
      <c r="D440" s="49"/>
      <c r="E440" s="49"/>
      <c r="F440" s="49"/>
    </row>
    <row r="441" spans="1:6" s="80" customFormat="1" ht="124.5" customHeight="1">
      <c r="A441" s="23"/>
      <c r="B441" s="81" t="s">
        <v>553</v>
      </c>
      <c r="C441" s="24" t="s">
        <v>612</v>
      </c>
      <c r="D441" s="14">
        <v>0</v>
      </c>
      <c r="E441" s="14">
        <v>33442</v>
      </c>
      <c r="F441" s="14">
        <v>33229.78</v>
      </c>
    </row>
    <row r="442" spans="1:6" s="80" customFormat="1" ht="210">
      <c r="A442" s="23"/>
      <c r="B442" s="81" t="s">
        <v>554</v>
      </c>
      <c r="C442" s="24" t="s">
        <v>559</v>
      </c>
      <c r="D442" s="14">
        <v>0</v>
      </c>
      <c r="E442" s="14">
        <v>261263</v>
      </c>
      <c r="F442" s="14">
        <v>260421.19</v>
      </c>
    </row>
    <row r="443" spans="1:6">
      <c r="A443" s="23"/>
      <c r="B443" s="84" t="s">
        <v>176</v>
      </c>
      <c r="C443" s="24" t="s">
        <v>65</v>
      </c>
      <c r="D443" s="14">
        <v>93259</v>
      </c>
      <c r="E443" s="14">
        <v>94382</v>
      </c>
      <c r="F443" s="14">
        <v>94359.6</v>
      </c>
    </row>
    <row r="444" spans="1:6">
      <c r="A444" s="22" t="s">
        <v>43</v>
      </c>
      <c r="B444" s="22"/>
      <c r="C444" s="26" t="s">
        <v>44</v>
      </c>
      <c r="D444" s="27">
        <f>D445+D446+D447</f>
        <v>103500</v>
      </c>
      <c r="E444" s="27">
        <f t="shared" ref="E444:F444" si="27">E445+E446+E447</f>
        <v>105300</v>
      </c>
      <c r="F444" s="27">
        <f t="shared" si="27"/>
        <v>94597.119999999995</v>
      </c>
    </row>
    <row r="445" spans="1:6" ht="19.5" customHeight="1">
      <c r="A445" s="23"/>
      <c r="B445" s="84" t="s">
        <v>177</v>
      </c>
      <c r="C445" s="24" t="s">
        <v>178</v>
      </c>
      <c r="D445" s="14">
        <v>3000</v>
      </c>
      <c r="E445" s="14">
        <v>3000</v>
      </c>
      <c r="F445" s="14">
        <v>2846</v>
      </c>
    </row>
    <row r="446" spans="1:6" ht="30">
      <c r="A446" s="23"/>
      <c r="B446" s="84" t="s">
        <v>179</v>
      </c>
      <c r="C446" s="24" t="s">
        <v>180</v>
      </c>
      <c r="D446" s="14">
        <v>100000</v>
      </c>
      <c r="E446" s="14">
        <v>100000</v>
      </c>
      <c r="F446" s="14">
        <v>90238.12</v>
      </c>
    </row>
    <row r="447" spans="1:6">
      <c r="A447" s="23"/>
      <c r="B447" s="84" t="s">
        <v>107</v>
      </c>
      <c r="C447" s="24" t="s">
        <v>65</v>
      </c>
      <c r="D447" s="14">
        <v>500</v>
      </c>
      <c r="E447" s="14">
        <v>2300</v>
      </c>
      <c r="F447" s="14">
        <v>1513</v>
      </c>
    </row>
    <row r="448" spans="1:6">
      <c r="A448" s="22" t="s">
        <v>45</v>
      </c>
      <c r="B448" s="83"/>
      <c r="C448" s="26" t="s">
        <v>46</v>
      </c>
      <c r="D448" s="27">
        <f>D449+D450+D451+D452+D453+D454+D455+D456+D457+D458+D459+D460+D461+D462</f>
        <v>7103735</v>
      </c>
      <c r="E448" s="27">
        <f t="shared" ref="E448:F448" si="28">E449+E450+E451+E452+E453+E454+E455+E456+E457+E458+E459+E460+E461+E462</f>
        <v>8201014</v>
      </c>
      <c r="F448" s="27">
        <f t="shared" si="28"/>
        <v>8018363.4700000016</v>
      </c>
    </row>
    <row r="449" spans="1:6" ht="30">
      <c r="A449" s="23"/>
      <c r="B449" s="84" t="s">
        <v>181</v>
      </c>
      <c r="C449" s="24" t="s">
        <v>182</v>
      </c>
      <c r="D449" s="14">
        <v>600</v>
      </c>
      <c r="E449" s="14">
        <v>600</v>
      </c>
      <c r="F449" s="14">
        <v>0</v>
      </c>
    </row>
    <row r="450" spans="1:6" ht="30">
      <c r="A450" s="23"/>
      <c r="B450" s="84" t="s">
        <v>108</v>
      </c>
      <c r="C450" s="24" t="s">
        <v>109</v>
      </c>
      <c r="D450" s="14">
        <v>109700</v>
      </c>
      <c r="E450" s="14">
        <v>136680</v>
      </c>
      <c r="F450" s="14">
        <v>132299.45000000001</v>
      </c>
    </row>
    <row r="451" spans="1:6">
      <c r="A451" s="23"/>
      <c r="B451" s="84" t="s">
        <v>110</v>
      </c>
      <c r="C451" s="24" t="s">
        <v>111</v>
      </c>
      <c r="D451" s="14">
        <v>299694</v>
      </c>
      <c r="E451" s="14">
        <v>304268</v>
      </c>
      <c r="F451" s="14">
        <v>293074.06</v>
      </c>
    </row>
    <row r="452" spans="1:6">
      <c r="A452" s="23"/>
      <c r="B452" s="84" t="s">
        <v>183</v>
      </c>
      <c r="C452" s="24" t="s">
        <v>184</v>
      </c>
      <c r="D452" s="14">
        <v>21600</v>
      </c>
      <c r="E452" s="14">
        <v>46700</v>
      </c>
      <c r="F452" s="14">
        <v>45870.51</v>
      </c>
    </row>
    <row r="453" spans="1:6" ht="45">
      <c r="A453" s="23"/>
      <c r="B453" s="84" t="s">
        <v>185</v>
      </c>
      <c r="C453" s="24" t="s">
        <v>186</v>
      </c>
      <c r="D453" s="14">
        <v>6800</v>
      </c>
      <c r="E453" s="14">
        <v>6800</v>
      </c>
      <c r="F453" s="14">
        <v>6625</v>
      </c>
    </row>
    <row r="454" spans="1:6">
      <c r="A454" s="23"/>
      <c r="B454" s="84" t="s">
        <v>187</v>
      </c>
      <c r="C454" s="24" t="s">
        <v>112</v>
      </c>
      <c r="D454" s="14">
        <v>19239</v>
      </c>
      <c r="E454" s="14">
        <v>51583</v>
      </c>
      <c r="F454" s="14">
        <v>51516.09</v>
      </c>
    </row>
    <row r="455" spans="1:6" ht="90">
      <c r="A455" s="23"/>
      <c r="B455" s="84" t="s">
        <v>113</v>
      </c>
      <c r="C455" s="24" t="s">
        <v>115</v>
      </c>
      <c r="D455" s="14">
        <v>4393500</v>
      </c>
      <c r="E455" s="14">
        <v>4757500</v>
      </c>
      <c r="F455" s="14">
        <v>4686372.9800000004</v>
      </c>
    </row>
    <row r="456" spans="1:6" s="80" customFormat="1" ht="120">
      <c r="A456" s="23"/>
      <c r="B456" s="84" t="s">
        <v>114</v>
      </c>
      <c r="C456" s="24" t="s">
        <v>116</v>
      </c>
      <c r="D456" s="14">
        <v>51000</v>
      </c>
      <c r="E456" s="14">
        <v>70750</v>
      </c>
      <c r="F456" s="14">
        <v>69174.94</v>
      </c>
    </row>
    <row r="457" spans="1:6" s="35" customFormat="1" ht="60">
      <c r="A457" s="23"/>
      <c r="B457" s="84" t="s">
        <v>117</v>
      </c>
      <c r="C457" s="24" t="s">
        <v>188</v>
      </c>
      <c r="D457" s="14">
        <v>322000</v>
      </c>
      <c r="E457" s="14">
        <v>547000</v>
      </c>
      <c r="F457" s="14">
        <v>509895.16</v>
      </c>
    </row>
    <row r="458" spans="1:6">
      <c r="A458" s="121"/>
      <c r="B458" s="173" t="s">
        <v>119</v>
      </c>
      <c r="C458" s="174" t="s">
        <v>120</v>
      </c>
      <c r="D458" s="11">
        <v>104000</v>
      </c>
      <c r="E458" s="11">
        <v>78471</v>
      </c>
      <c r="F458" s="11">
        <v>72941.5</v>
      </c>
    </row>
    <row r="459" spans="1:6" s="35" customFormat="1">
      <c r="A459" s="23"/>
      <c r="B459" s="84" t="s">
        <v>121</v>
      </c>
      <c r="C459" s="24" t="s">
        <v>122</v>
      </c>
      <c r="D459" s="14">
        <v>200000</v>
      </c>
      <c r="E459" s="14">
        <v>401500</v>
      </c>
      <c r="F459" s="14">
        <v>394365.12</v>
      </c>
    </row>
    <row r="460" spans="1:6" s="35" customFormat="1" ht="30">
      <c r="A460" s="23"/>
      <c r="B460" s="84" t="s">
        <v>123</v>
      </c>
      <c r="C460" s="24" t="s">
        <v>124</v>
      </c>
      <c r="D460" s="14">
        <v>681902</v>
      </c>
      <c r="E460" s="14">
        <v>706583</v>
      </c>
      <c r="F460" s="14">
        <v>692990.17</v>
      </c>
    </row>
    <row r="461" spans="1:6" ht="45">
      <c r="A461" s="23"/>
      <c r="B461" s="84" t="s">
        <v>125</v>
      </c>
      <c r="C461" s="24" t="s">
        <v>126</v>
      </c>
      <c r="D461" s="14">
        <v>418650</v>
      </c>
      <c r="E461" s="14">
        <v>427759</v>
      </c>
      <c r="F461" s="14">
        <v>401109.69</v>
      </c>
    </row>
    <row r="462" spans="1:6">
      <c r="A462" s="23"/>
      <c r="B462" s="84" t="s">
        <v>127</v>
      </c>
      <c r="C462" s="24" t="s">
        <v>65</v>
      </c>
      <c r="D462" s="14">
        <v>475050</v>
      </c>
      <c r="E462" s="14">
        <v>664820</v>
      </c>
      <c r="F462" s="14">
        <v>662128.80000000005</v>
      </c>
    </row>
    <row r="463" spans="1:6" ht="43.5">
      <c r="A463" s="22" t="s">
        <v>47</v>
      </c>
      <c r="B463" s="83"/>
      <c r="C463" s="26" t="s">
        <v>128</v>
      </c>
      <c r="D463" s="27">
        <f>D464</f>
        <v>254592</v>
      </c>
      <c r="E463" s="27">
        <f t="shared" ref="E463:F463" si="29">E464</f>
        <v>254592</v>
      </c>
      <c r="F463" s="27">
        <f t="shared" si="29"/>
        <v>211595.15</v>
      </c>
    </row>
    <row r="464" spans="1:6">
      <c r="A464" s="23"/>
      <c r="B464" s="84" t="s">
        <v>189</v>
      </c>
      <c r="C464" s="24" t="s">
        <v>65</v>
      </c>
      <c r="D464" s="14">
        <v>254592</v>
      </c>
      <c r="E464" s="14">
        <v>254592</v>
      </c>
      <c r="F464" s="14">
        <v>211595.15</v>
      </c>
    </row>
    <row r="465" spans="1:6" ht="29.25">
      <c r="A465" s="22" t="s">
        <v>141</v>
      </c>
      <c r="B465" s="22"/>
      <c r="C465" s="26" t="s">
        <v>48</v>
      </c>
      <c r="D465" s="27">
        <f>D466+D467+D468</f>
        <v>427829</v>
      </c>
      <c r="E465" s="27">
        <f t="shared" ref="E465:F465" si="30">E466+E467+E468</f>
        <v>728387</v>
      </c>
      <c r="F465" s="27">
        <f t="shared" si="30"/>
        <v>719561.80999999994</v>
      </c>
    </row>
    <row r="466" spans="1:6">
      <c r="A466" s="23"/>
      <c r="B466" s="84" t="s">
        <v>190</v>
      </c>
      <c r="C466" s="24" t="s">
        <v>191</v>
      </c>
      <c r="D466" s="14">
        <v>355427</v>
      </c>
      <c r="E466" s="14">
        <v>370243</v>
      </c>
      <c r="F466" s="14">
        <v>368394.25</v>
      </c>
    </row>
    <row r="467" spans="1:6" ht="30">
      <c r="A467" s="23"/>
      <c r="B467" s="84" t="s">
        <v>129</v>
      </c>
      <c r="C467" s="24" t="s">
        <v>130</v>
      </c>
      <c r="D467" s="14">
        <v>70000</v>
      </c>
      <c r="E467" s="14">
        <v>355742</v>
      </c>
      <c r="F467" s="14">
        <v>350489.2</v>
      </c>
    </row>
    <row r="468" spans="1:6" ht="45">
      <c r="A468" s="23"/>
      <c r="B468" s="84" t="s">
        <v>192</v>
      </c>
      <c r="C468" s="24" t="s">
        <v>175</v>
      </c>
      <c r="D468" s="14">
        <v>2402</v>
      </c>
      <c r="E468" s="14">
        <v>2402</v>
      </c>
      <c r="F468" s="14">
        <v>678.36</v>
      </c>
    </row>
    <row r="469" spans="1:6" ht="43.5">
      <c r="A469" s="22" t="s">
        <v>49</v>
      </c>
      <c r="B469" s="83"/>
      <c r="C469" s="26" t="s">
        <v>50</v>
      </c>
      <c r="D469" s="27">
        <f>D470+D471+D472+D473+D474+D475+D476</f>
        <v>1332881</v>
      </c>
      <c r="E469" s="27">
        <f t="shared" ref="E469:F469" si="31">E470+E471+E472+E473+E474+E475+E476</f>
        <v>1393394</v>
      </c>
      <c r="F469" s="27">
        <f t="shared" si="31"/>
        <v>1181153.76</v>
      </c>
    </row>
    <row r="470" spans="1:6" ht="30">
      <c r="A470" s="23"/>
      <c r="B470" s="84" t="s">
        <v>193</v>
      </c>
      <c r="C470" s="24" t="s">
        <v>507</v>
      </c>
      <c r="D470" s="14">
        <v>80000</v>
      </c>
      <c r="E470" s="14">
        <v>80000</v>
      </c>
      <c r="F470" s="14">
        <v>39505.47</v>
      </c>
    </row>
    <row r="471" spans="1:6">
      <c r="A471" s="23"/>
      <c r="B471" s="84" t="s">
        <v>194</v>
      </c>
      <c r="C471" s="24" t="s">
        <v>195</v>
      </c>
      <c r="D471" s="14">
        <v>702932</v>
      </c>
      <c r="E471" s="14">
        <v>702932</v>
      </c>
      <c r="F471" s="14">
        <v>572914.88</v>
      </c>
    </row>
    <row r="472" spans="1:6" ht="30">
      <c r="A472" s="23"/>
      <c r="B472" s="84" t="s">
        <v>196</v>
      </c>
      <c r="C472" s="24" t="s">
        <v>197</v>
      </c>
      <c r="D472" s="14">
        <v>46000</v>
      </c>
      <c r="E472" s="14">
        <v>46000</v>
      </c>
      <c r="F472" s="14">
        <v>38758.129999999997</v>
      </c>
    </row>
    <row r="473" spans="1:6" ht="30">
      <c r="A473" s="23"/>
      <c r="B473" s="84" t="s">
        <v>198</v>
      </c>
      <c r="C473" s="24" t="s">
        <v>199</v>
      </c>
      <c r="D473" s="14">
        <v>435000</v>
      </c>
      <c r="E473" s="14">
        <v>495513</v>
      </c>
      <c r="F473" s="14">
        <v>495061.43</v>
      </c>
    </row>
    <row r="474" spans="1:6" ht="90">
      <c r="A474" s="23"/>
      <c r="B474" s="84" t="s">
        <v>131</v>
      </c>
      <c r="C474" s="24" t="s">
        <v>132</v>
      </c>
      <c r="D474" s="14">
        <v>26949</v>
      </c>
      <c r="E474" s="14">
        <v>26949</v>
      </c>
      <c r="F474" s="14">
        <v>783.01</v>
      </c>
    </row>
    <row r="475" spans="1:6" ht="75">
      <c r="A475" s="23"/>
      <c r="B475" s="84" t="s">
        <v>133</v>
      </c>
      <c r="C475" s="24" t="s">
        <v>134</v>
      </c>
      <c r="D475" s="14">
        <v>2000</v>
      </c>
      <c r="E475" s="14">
        <v>2000</v>
      </c>
      <c r="F475" s="14">
        <v>0</v>
      </c>
    </row>
    <row r="476" spans="1:6">
      <c r="A476" s="23"/>
      <c r="B476" s="84" t="s">
        <v>200</v>
      </c>
      <c r="C476" s="24" t="s">
        <v>65</v>
      </c>
      <c r="D476" s="14">
        <v>40000</v>
      </c>
      <c r="E476" s="14">
        <v>40000</v>
      </c>
      <c r="F476" s="14">
        <v>34130.839999999997</v>
      </c>
    </row>
    <row r="477" spans="1:6" ht="43.5">
      <c r="A477" s="22" t="s">
        <v>51</v>
      </c>
      <c r="B477" s="83"/>
      <c r="C477" s="26" t="s">
        <v>52</v>
      </c>
      <c r="D477" s="27">
        <f>D478+D479+D480</f>
        <v>1387390</v>
      </c>
      <c r="E477" s="27">
        <f t="shared" ref="E477:F477" si="32">E478+E479+E480</f>
        <v>1387390</v>
      </c>
      <c r="F477" s="27">
        <f t="shared" si="32"/>
        <v>1387329.78</v>
      </c>
    </row>
    <row r="478" spans="1:6" ht="35.25" customHeight="1">
      <c r="A478" s="23"/>
      <c r="B478" s="84" t="s">
        <v>135</v>
      </c>
      <c r="C478" s="24" t="s">
        <v>136</v>
      </c>
      <c r="D478" s="14">
        <v>1242690</v>
      </c>
      <c r="E478" s="14">
        <v>1242690</v>
      </c>
      <c r="F478" s="14">
        <v>1242629.78</v>
      </c>
    </row>
    <row r="479" spans="1:6">
      <c r="A479" s="23"/>
      <c r="B479" s="84" t="s">
        <v>201</v>
      </c>
      <c r="C479" s="24" t="s">
        <v>202</v>
      </c>
      <c r="D479" s="14">
        <v>144700</v>
      </c>
      <c r="E479" s="14">
        <v>144700</v>
      </c>
      <c r="F479" s="14">
        <v>144700</v>
      </c>
    </row>
    <row r="480" spans="1:6" ht="30">
      <c r="A480" s="121"/>
      <c r="B480" s="173" t="s">
        <v>203</v>
      </c>
      <c r="C480" s="174" t="s">
        <v>204</v>
      </c>
      <c r="D480" s="11">
        <v>0</v>
      </c>
      <c r="E480" s="11">
        <v>0</v>
      </c>
      <c r="F480" s="11">
        <v>0</v>
      </c>
    </row>
    <row r="481" spans="1:6" s="80" customFormat="1">
      <c r="A481" s="22" t="s">
        <v>53</v>
      </c>
      <c r="B481" s="83"/>
      <c r="C481" s="26" t="s">
        <v>552</v>
      </c>
      <c r="D481" s="27">
        <f>D482</f>
        <v>40000</v>
      </c>
      <c r="E481" s="27">
        <f>E482</f>
        <v>40000</v>
      </c>
      <c r="F481" s="27">
        <f>F482</f>
        <v>29317.86</v>
      </c>
    </row>
    <row r="482" spans="1:6" s="80" customFormat="1" ht="30">
      <c r="A482" s="23"/>
      <c r="B482" s="84" t="s">
        <v>137</v>
      </c>
      <c r="C482" s="24" t="s">
        <v>555</v>
      </c>
      <c r="D482" s="14">
        <v>40000</v>
      </c>
      <c r="E482" s="14">
        <v>40000</v>
      </c>
      <c r="F482" s="14">
        <v>29317.86</v>
      </c>
    </row>
    <row r="483" spans="1:6" s="80" customFormat="1">
      <c r="A483" s="23"/>
      <c r="B483" s="84"/>
      <c r="C483" s="24"/>
      <c r="D483" s="14"/>
      <c r="E483" s="14"/>
      <c r="F483" s="14"/>
    </row>
    <row r="484" spans="1:6">
      <c r="A484" s="22"/>
      <c r="B484" s="22"/>
      <c r="C484" s="26" t="s">
        <v>55</v>
      </c>
      <c r="D484" s="27">
        <f>D396+D401+D404+D406+D409+D416+D422+D425+D427+D429+D444+D448+D463+D465+D469+D477+D481</f>
        <v>32025162</v>
      </c>
      <c r="E484" s="27">
        <f>E396+E401+E404+E406+E409+E416+E422+E425+E427+E429+E444+E448+E463+E465+E469+E477+E481</f>
        <v>35366787</v>
      </c>
      <c r="F484" s="27">
        <f>F396+F401+F404+F406+F409+F416+F422+F425+F427+F429+F444+F448+F463+F465+F469+F477+F481</f>
        <v>33878806.299999997</v>
      </c>
    </row>
    <row r="485" spans="1:6">
      <c r="A485" s="17"/>
      <c r="B485" s="17"/>
      <c r="C485" s="16"/>
      <c r="D485" s="9"/>
      <c r="E485" s="9"/>
      <c r="F485" s="9"/>
    </row>
    <row r="486" spans="1:6">
      <c r="A486" s="17"/>
      <c r="B486" s="17"/>
      <c r="C486" s="16"/>
      <c r="D486" s="9"/>
      <c r="E486" s="9"/>
      <c r="F486" s="9"/>
    </row>
    <row r="487" spans="1:6" s="80" customFormat="1">
      <c r="A487" s="17"/>
      <c r="B487" s="17"/>
      <c r="C487" s="16"/>
      <c r="D487" s="9"/>
      <c r="E487" s="9"/>
      <c r="F487" s="9"/>
    </row>
    <row r="488" spans="1:6" s="80" customFormat="1">
      <c r="A488" s="17"/>
      <c r="B488" s="17"/>
      <c r="C488" s="16"/>
      <c r="D488" s="9"/>
      <c r="E488" s="9"/>
      <c r="F488" s="9"/>
    </row>
    <row r="489" spans="1:6" s="80" customFormat="1">
      <c r="A489" s="17"/>
      <c r="B489" s="17"/>
      <c r="C489" s="16"/>
      <c r="D489" s="9"/>
      <c r="E489" s="9"/>
      <c r="F489" s="9"/>
    </row>
    <row r="490" spans="1:6" s="80" customFormat="1">
      <c r="A490" s="17"/>
      <c r="B490" s="17"/>
      <c r="C490" s="16"/>
      <c r="D490" s="9"/>
      <c r="E490" s="9"/>
      <c r="F490" s="9"/>
    </row>
    <row r="491" spans="1:6" s="80" customFormat="1">
      <c r="A491" s="17"/>
      <c r="B491" s="17"/>
      <c r="C491" s="16"/>
      <c r="D491" s="9"/>
      <c r="E491" s="9"/>
      <c r="F491" s="9"/>
    </row>
    <row r="492" spans="1:6" s="80" customFormat="1">
      <c r="A492" s="17"/>
      <c r="B492" s="17"/>
      <c r="C492" s="16"/>
      <c r="D492" s="9"/>
      <c r="E492" s="9"/>
      <c r="F492" s="9"/>
    </row>
    <row r="493" spans="1:6" s="80" customFormat="1">
      <c r="A493" s="17"/>
      <c r="B493" s="17"/>
      <c r="C493" s="16"/>
      <c r="D493" s="9"/>
      <c r="E493" s="9"/>
      <c r="F493" s="9"/>
    </row>
    <row r="494" spans="1:6" s="80" customFormat="1">
      <c r="A494" s="17"/>
      <c r="B494" s="17"/>
      <c r="C494" s="16"/>
      <c r="D494" s="9"/>
      <c r="E494" s="9"/>
      <c r="F494" s="9"/>
    </row>
    <row r="495" spans="1:6" s="80" customFormat="1">
      <c r="A495" s="17"/>
      <c r="B495" s="17"/>
      <c r="C495" s="16"/>
      <c r="D495" s="9"/>
      <c r="E495" s="9"/>
      <c r="F495" s="9"/>
    </row>
    <row r="496" spans="1:6" s="80" customFormat="1">
      <c r="A496" s="17"/>
      <c r="B496" s="17"/>
      <c r="C496" s="16"/>
      <c r="D496" s="9"/>
      <c r="E496" s="9"/>
      <c r="F496" s="9"/>
    </row>
    <row r="497" spans="1:6" s="80" customFormat="1">
      <c r="A497" s="17"/>
      <c r="B497" s="17"/>
      <c r="C497" s="16"/>
      <c r="D497" s="9"/>
      <c r="E497" s="9"/>
      <c r="F497" s="9"/>
    </row>
    <row r="498" spans="1:6" s="80" customFormat="1">
      <c r="A498" s="17"/>
      <c r="B498" s="17"/>
      <c r="C498" s="16"/>
      <c r="D498" s="9"/>
      <c r="E498" s="9"/>
      <c r="F498" s="9"/>
    </row>
    <row r="499" spans="1:6" s="80" customFormat="1">
      <c r="A499" s="17"/>
      <c r="B499" s="17"/>
      <c r="C499" s="16"/>
      <c r="D499" s="9"/>
      <c r="E499" s="9"/>
      <c r="F499" s="9"/>
    </row>
    <row r="500" spans="1:6" s="80" customFormat="1">
      <c r="A500" s="17"/>
      <c r="B500" s="17"/>
      <c r="C500" s="16"/>
      <c r="D500" s="9"/>
      <c r="E500" s="9"/>
      <c r="F500" s="9"/>
    </row>
    <row r="501" spans="1:6" s="80" customFormat="1">
      <c r="A501" s="17"/>
      <c r="B501" s="17"/>
      <c r="C501" s="16"/>
      <c r="D501" s="9"/>
      <c r="E501" s="9"/>
      <c r="F501" s="9"/>
    </row>
    <row r="502" spans="1:6" s="80" customFormat="1">
      <c r="A502" s="17"/>
      <c r="B502" s="17"/>
      <c r="C502" s="16"/>
      <c r="D502" s="9"/>
      <c r="E502" s="9"/>
      <c r="F502" s="9"/>
    </row>
    <row r="503" spans="1:6" s="80" customFormat="1">
      <c r="A503" s="17"/>
      <c r="B503" s="17"/>
      <c r="C503" s="16"/>
      <c r="D503" s="9"/>
      <c r="E503" s="9"/>
      <c r="F503" s="9"/>
    </row>
    <row r="504" spans="1:6" s="80" customFormat="1">
      <c r="A504" s="17"/>
      <c r="B504" s="17"/>
      <c r="C504" s="16"/>
      <c r="D504" s="9"/>
      <c r="E504" s="9"/>
      <c r="F504" s="9"/>
    </row>
    <row r="505" spans="1:6" s="80" customFormat="1">
      <c r="A505" s="17"/>
      <c r="B505" s="17"/>
      <c r="C505" s="16"/>
      <c r="D505" s="9"/>
      <c r="E505" s="9"/>
      <c r="F505" s="9"/>
    </row>
    <row r="506" spans="1:6" s="80" customFormat="1">
      <c r="A506" s="17"/>
      <c r="B506" s="17"/>
      <c r="C506" s="16"/>
      <c r="D506" s="9"/>
      <c r="E506" s="9"/>
      <c r="F506" s="9"/>
    </row>
    <row r="507" spans="1:6" s="80" customFormat="1">
      <c r="A507" s="17"/>
      <c r="B507" s="17"/>
      <c r="C507" s="16"/>
      <c r="D507" s="9"/>
      <c r="E507" s="9"/>
      <c r="F507" s="9"/>
    </row>
    <row r="508" spans="1:6" s="80" customFormat="1">
      <c r="A508" s="17"/>
      <c r="B508" s="17"/>
      <c r="C508" s="16"/>
      <c r="D508" s="9"/>
      <c r="E508" s="9"/>
      <c r="F508" s="9"/>
    </row>
    <row r="509" spans="1:6" s="80" customFormat="1">
      <c r="A509" s="17"/>
      <c r="B509" s="17"/>
      <c r="C509" s="16"/>
      <c r="D509" s="9"/>
      <c r="E509" s="9"/>
      <c r="F509" s="9"/>
    </row>
    <row r="510" spans="1:6" s="80" customFormat="1">
      <c r="A510" s="17"/>
      <c r="B510" s="17"/>
      <c r="C510" s="16"/>
      <c r="D510" s="9"/>
      <c r="E510" s="9"/>
      <c r="F510" s="9"/>
    </row>
    <row r="511" spans="1:6" s="80" customFormat="1">
      <c r="A511" s="17"/>
      <c r="B511" s="17"/>
      <c r="C511" s="16"/>
      <c r="D511" s="9"/>
      <c r="E511" s="9"/>
      <c r="F511" s="9"/>
    </row>
    <row r="512" spans="1:6" s="80" customFormat="1">
      <c r="A512" s="17"/>
      <c r="B512" s="17"/>
      <c r="C512" s="16"/>
      <c r="D512" s="9"/>
      <c r="E512" s="9"/>
      <c r="F512" s="9"/>
    </row>
    <row r="513" spans="1:7" s="80" customFormat="1">
      <c r="A513" s="17"/>
      <c r="B513" s="17"/>
      <c r="C513" s="16"/>
      <c r="D513" s="9"/>
      <c r="E513" s="9"/>
      <c r="F513" s="9"/>
    </row>
    <row r="514" spans="1:7" s="80" customFormat="1">
      <c r="A514" s="17"/>
      <c r="B514" s="17"/>
      <c r="C514" s="16"/>
      <c r="D514" s="9"/>
      <c r="E514" s="9"/>
      <c r="F514" s="9"/>
    </row>
    <row r="515" spans="1:7" s="80" customFormat="1">
      <c r="A515" s="17"/>
      <c r="B515" s="17"/>
      <c r="C515" s="16"/>
      <c r="D515" s="9"/>
      <c r="E515" s="9"/>
      <c r="F515" s="9"/>
    </row>
    <row r="516" spans="1:7" s="80" customFormat="1">
      <c r="A516" s="17"/>
      <c r="B516" s="17"/>
      <c r="C516" s="16"/>
      <c r="D516" s="9"/>
      <c r="E516" s="9"/>
      <c r="F516" s="9"/>
    </row>
    <row r="517" spans="1:7" s="80" customFormat="1">
      <c r="A517" s="17"/>
      <c r="B517" s="17"/>
      <c r="C517" s="16"/>
      <c r="D517" s="9"/>
      <c r="E517" s="9"/>
      <c r="F517" s="9"/>
    </row>
    <row r="518" spans="1:7" s="80" customFormat="1">
      <c r="A518" s="17"/>
      <c r="B518" s="17"/>
      <c r="C518" s="16"/>
      <c r="D518" s="9"/>
      <c r="E518" s="9"/>
      <c r="F518" s="9"/>
    </row>
    <row r="519" spans="1:7">
      <c r="A519" s="17"/>
      <c r="B519" s="17"/>
      <c r="C519" s="16"/>
      <c r="D519" s="9"/>
      <c r="E519" s="9"/>
      <c r="F519" s="9"/>
    </row>
    <row r="520" spans="1:7" s="80" customFormat="1">
      <c r="A520" s="17"/>
      <c r="B520" s="17"/>
      <c r="C520" s="16"/>
      <c r="D520" s="9"/>
      <c r="E520" s="9"/>
      <c r="F520" s="9"/>
    </row>
    <row r="521" spans="1:7" ht="18.75">
      <c r="A521" s="278" t="s">
        <v>145</v>
      </c>
      <c r="B521" s="278"/>
      <c r="C521" s="278"/>
      <c r="D521" s="278"/>
      <c r="E521" s="278"/>
      <c r="F521" s="278"/>
      <c r="G521" s="278"/>
    </row>
    <row r="522" spans="1:7" s="35" customFormat="1" ht="18.75">
      <c r="A522" s="278" t="s">
        <v>635</v>
      </c>
      <c r="B522" s="278"/>
      <c r="C522" s="278"/>
      <c r="D522" s="278"/>
      <c r="E522" s="278"/>
      <c r="F522" s="278"/>
      <c r="G522" s="278"/>
    </row>
    <row r="523" spans="1:7" s="80" customFormat="1" ht="18.75">
      <c r="A523" s="103"/>
      <c r="B523" s="103"/>
      <c r="C523" s="103"/>
      <c r="D523" s="103"/>
      <c r="E523" s="103"/>
      <c r="F523" s="103"/>
      <c r="G523" s="103"/>
    </row>
    <row r="524" spans="1:7" s="80" customFormat="1" ht="18.75">
      <c r="A524" s="103"/>
      <c r="B524" s="103"/>
      <c r="C524" s="103"/>
      <c r="D524" s="103"/>
      <c r="E524" s="103"/>
      <c r="F524" s="103"/>
      <c r="G524" s="103"/>
    </row>
    <row r="525" spans="1:7" s="35" customFormat="1">
      <c r="A525" s="42"/>
      <c r="B525" s="42"/>
      <c r="C525" s="42"/>
      <c r="D525" s="42"/>
      <c r="E525" s="42"/>
      <c r="F525" s="42"/>
    </row>
    <row r="526" spans="1:7" ht="30">
      <c r="A526" s="61" t="s">
        <v>21</v>
      </c>
      <c r="B526" s="61" t="s">
        <v>57</v>
      </c>
      <c r="C526" s="46" t="s">
        <v>22</v>
      </c>
      <c r="D526" s="62" t="s">
        <v>550</v>
      </c>
      <c r="E526" s="62" t="s">
        <v>59</v>
      </c>
      <c r="F526" s="62" t="s">
        <v>629</v>
      </c>
      <c r="G526" s="58"/>
    </row>
    <row r="527" spans="1:7" ht="29.25">
      <c r="A527" s="22" t="s">
        <v>23</v>
      </c>
      <c r="B527" s="83"/>
      <c r="C527" s="26" t="s">
        <v>205</v>
      </c>
      <c r="D527" s="27">
        <f>D528</f>
        <v>0</v>
      </c>
      <c r="E527" s="27">
        <f t="shared" ref="E527:F527" si="33">E528</f>
        <v>872174</v>
      </c>
      <c r="F527" s="27">
        <f t="shared" si="33"/>
        <v>872172.92</v>
      </c>
    </row>
    <row r="528" spans="1:7">
      <c r="A528" s="23"/>
      <c r="B528" s="84" t="s">
        <v>64</v>
      </c>
      <c r="C528" s="24" t="s">
        <v>65</v>
      </c>
      <c r="D528" s="14">
        <v>0</v>
      </c>
      <c r="E528" s="14">
        <v>872174</v>
      </c>
      <c r="F528" s="14">
        <v>872172.92</v>
      </c>
    </row>
    <row r="529" spans="1:6" ht="29.25">
      <c r="A529" s="22" t="s">
        <v>31</v>
      </c>
      <c r="B529" s="83"/>
      <c r="C529" s="26" t="s">
        <v>32</v>
      </c>
      <c r="D529" s="27">
        <f>D530+D531</f>
        <v>64800</v>
      </c>
      <c r="E529" s="27">
        <f t="shared" ref="E529:F529" si="34">E530+E531</f>
        <v>66148</v>
      </c>
      <c r="F529" s="27">
        <f t="shared" si="34"/>
        <v>66147.600000000006</v>
      </c>
    </row>
    <row r="530" spans="1:6">
      <c r="A530" s="23"/>
      <c r="B530" s="84" t="s">
        <v>72</v>
      </c>
      <c r="C530" s="24" t="s">
        <v>73</v>
      </c>
      <c r="D530" s="14">
        <v>64800</v>
      </c>
      <c r="E530" s="14">
        <v>66050</v>
      </c>
      <c r="F530" s="14">
        <v>66050</v>
      </c>
    </row>
    <row r="531" spans="1:6" ht="30">
      <c r="A531" s="23"/>
      <c r="B531" s="84" t="s">
        <v>76</v>
      </c>
      <c r="C531" s="24" t="s">
        <v>77</v>
      </c>
      <c r="D531" s="14">
        <v>0</v>
      </c>
      <c r="E531" s="14">
        <v>98</v>
      </c>
      <c r="F531" s="14">
        <v>97.6</v>
      </c>
    </row>
    <row r="532" spans="1:6" ht="86.25">
      <c r="A532" s="22" t="s">
        <v>33</v>
      </c>
      <c r="B532" s="83"/>
      <c r="C532" s="26" t="s">
        <v>34</v>
      </c>
      <c r="D532" s="27">
        <f>D533+D535+D536+D537</f>
        <v>1571</v>
      </c>
      <c r="E532" s="27">
        <f t="shared" ref="E532:F532" si="35">E533+E535+E536+E537</f>
        <v>131270</v>
      </c>
      <c r="F532" s="27">
        <f t="shared" si="35"/>
        <v>130990</v>
      </c>
    </row>
    <row r="533" spans="1:6" ht="59.25" customHeight="1">
      <c r="A533" s="23"/>
      <c r="B533" s="84" t="s">
        <v>81</v>
      </c>
      <c r="C533" s="24" t="s">
        <v>146</v>
      </c>
      <c r="D533" s="14">
        <v>1571</v>
      </c>
      <c r="E533" s="14">
        <v>1571</v>
      </c>
      <c r="F533" s="14">
        <v>1571</v>
      </c>
    </row>
    <row r="534" spans="1:6" hidden="1">
      <c r="A534" s="23"/>
      <c r="B534" s="84"/>
      <c r="C534" s="24"/>
      <c r="D534" s="14"/>
      <c r="E534" s="14"/>
      <c r="F534" s="14"/>
    </row>
    <row r="535" spans="1:6" ht="45">
      <c r="A535" s="23"/>
      <c r="B535" s="84" t="s">
        <v>557</v>
      </c>
      <c r="C535" s="24" t="s">
        <v>560</v>
      </c>
      <c r="D535" s="14">
        <v>0</v>
      </c>
      <c r="E535" s="14">
        <v>63531</v>
      </c>
      <c r="F535" s="14">
        <v>63531</v>
      </c>
    </row>
    <row r="536" spans="1:6" s="80" customFormat="1" ht="30">
      <c r="A536" s="23"/>
      <c r="B536" s="84" t="s">
        <v>638</v>
      </c>
      <c r="C536" s="24" t="s">
        <v>640</v>
      </c>
      <c r="D536" s="14">
        <v>0</v>
      </c>
      <c r="E536" s="14">
        <v>36597</v>
      </c>
      <c r="F536" s="14">
        <v>36597</v>
      </c>
    </row>
    <row r="537" spans="1:6" ht="46.5" customHeight="1">
      <c r="A537" s="23"/>
      <c r="B537" s="84" t="s">
        <v>636</v>
      </c>
      <c r="C537" s="24" t="s">
        <v>637</v>
      </c>
      <c r="D537" s="14">
        <v>0</v>
      </c>
      <c r="E537" s="14">
        <v>29571</v>
      </c>
      <c r="F537" s="14">
        <v>29291</v>
      </c>
    </row>
    <row r="538" spans="1:6" s="35" customFormat="1" ht="29.25">
      <c r="A538" s="22" t="s">
        <v>41</v>
      </c>
      <c r="B538" s="83"/>
      <c r="C538" s="26" t="s">
        <v>42</v>
      </c>
      <c r="D538" s="27">
        <f>D539+D540+D543</f>
        <v>0</v>
      </c>
      <c r="E538" s="27">
        <f>E539+E540+E543</f>
        <v>68887</v>
      </c>
      <c r="F538" s="27">
        <f>F539+F540+F543</f>
        <v>66624.539999999994</v>
      </c>
    </row>
    <row r="539" spans="1:6" s="35" customFormat="1">
      <c r="A539" s="23"/>
      <c r="B539" s="84" t="s">
        <v>97</v>
      </c>
      <c r="C539" s="24" t="s">
        <v>98</v>
      </c>
      <c r="D539" s="14">
        <v>0</v>
      </c>
      <c r="E539" s="14">
        <v>42787</v>
      </c>
      <c r="F539" s="14">
        <v>41356.559999999998</v>
      </c>
    </row>
    <row r="540" spans="1:6" s="80" customFormat="1">
      <c r="A540" s="23"/>
      <c r="B540" s="84" t="s">
        <v>103</v>
      </c>
      <c r="C540" s="24" t="s">
        <v>104</v>
      </c>
      <c r="D540" s="14">
        <v>0</v>
      </c>
      <c r="E540" s="14">
        <v>25975</v>
      </c>
      <c r="F540" s="14">
        <v>25267.98</v>
      </c>
    </row>
    <row r="541" spans="1:6" s="80" customFormat="1">
      <c r="A541" s="47"/>
      <c r="B541" s="175"/>
      <c r="C541" s="48"/>
      <c r="D541" s="49"/>
      <c r="E541" s="49"/>
      <c r="F541" s="49"/>
    </row>
    <row r="542" spans="1:6" s="80" customFormat="1">
      <c r="A542" s="47"/>
      <c r="B542" s="175"/>
      <c r="C542" s="48"/>
      <c r="D542" s="49"/>
      <c r="E542" s="49"/>
      <c r="F542" s="49"/>
    </row>
    <row r="543" spans="1:6" s="80" customFormat="1" ht="198" customHeight="1">
      <c r="A543" s="23"/>
      <c r="B543" s="84" t="s">
        <v>554</v>
      </c>
      <c r="C543" s="24" t="s">
        <v>559</v>
      </c>
      <c r="D543" s="14">
        <v>0</v>
      </c>
      <c r="E543" s="14">
        <v>125</v>
      </c>
      <c r="F543" s="14">
        <v>0</v>
      </c>
    </row>
    <row r="544" spans="1:6" s="35" customFormat="1">
      <c r="A544" s="22" t="s">
        <v>43</v>
      </c>
      <c r="B544" s="83"/>
      <c r="C544" s="26" t="s">
        <v>44</v>
      </c>
      <c r="D544" s="27">
        <f>D545</f>
        <v>500</v>
      </c>
      <c r="E544" s="27">
        <f t="shared" ref="E544:F544" si="36">E545</f>
        <v>2300</v>
      </c>
      <c r="F544" s="27">
        <f t="shared" si="36"/>
        <v>1513</v>
      </c>
    </row>
    <row r="545" spans="1:6" s="35" customFormat="1">
      <c r="A545" s="23"/>
      <c r="B545" s="84" t="s">
        <v>107</v>
      </c>
      <c r="C545" s="24" t="s">
        <v>65</v>
      </c>
      <c r="D545" s="14">
        <v>500</v>
      </c>
      <c r="E545" s="14">
        <v>2300</v>
      </c>
      <c r="F545" s="14">
        <v>1513</v>
      </c>
    </row>
    <row r="546" spans="1:6">
      <c r="A546" s="22" t="s">
        <v>45</v>
      </c>
      <c r="B546" s="83"/>
      <c r="C546" s="26" t="s">
        <v>46</v>
      </c>
      <c r="D546" s="27">
        <f>D547+D548+D549+D550+D551+D552</f>
        <v>4742000</v>
      </c>
      <c r="E546" s="27">
        <f>E547+E548+E549+E550+E551+E552</f>
        <v>5145515</v>
      </c>
      <c r="F546" s="27">
        <f>F547+F548+F549+F550+F551+F552</f>
        <v>5064699.9400000004</v>
      </c>
    </row>
    <row r="547" spans="1:6">
      <c r="A547" s="23"/>
      <c r="B547" s="84" t="s">
        <v>110</v>
      </c>
      <c r="C547" s="24" t="s">
        <v>111</v>
      </c>
      <c r="D547" s="14">
        <v>252000</v>
      </c>
      <c r="E547" s="14">
        <v>266574</v>
      </c>
      <c r="F547" s="14">
        <v>257292</v>
      </c>
    </row>
    <row r="548" spans="1:6" ht="90">
      <c r="A548" s="23"/>
      <c r="B548" s="84" t="s">
        <v>113</v>
      </c>
      <c r="C548" s="24" t="s">
        <v>115</v>
      </c>
      <c r="D548" s="14">
        <v>4390000</v>
      </c>
      <c r="E548" s="14">
        <v>4754000</v>
      </c>
      <c r="F548" s="14">
        <v>4683205.32</v>
      </c>
    </row>
    <row r="549" spans="1:6" ht="120">
      <c r="A549" s="23"/>
      <c r="B549" s="84" t="s">
        <v>114</v>
      </c>
      <c r="C549" s="24" t="s">
        <v>116</v>
      </c>
      <c r="D549" s="14">
        <v>26000</v>
      </c>
      <c r="E549" s="14">
        <v>38500</v>
      </c>
      <c r="F549" s="14">
        <v>38066.400000000001</v>
      </c>
    </row>
    <row r="550" spans="1:6">
      <c r="A550" s="23"/>
      <c r="B550" s="84" t="s">
        <v>119</v>
      </c>
      <c r="C550" s="24" t="s">
        <v>120</v>
      </c>
      <c r="D550" s="14">
        <v>0</v>
      </c>
      <c r="E550" s="14">
        <v>1471</v>
      </c>
      <c r="F550" s="14">
        <v>1166.22</v>
      </c>
    </row>
    <row r="551" spans="1:6" ht="45">
      <c r="A551" s="23"/>
      <c r="B551" s="84" t="s">
        <v>125</v>
      </c>
      <c r="C551" s="24" t="s">
        <v>126</v>
      </c>
      <c r="D551" s="14">
        <v>74000</v>
      </c>
      <c r="E551" s="14">
        <v>84200</v>
      </c>
      <c r="F551" s="14">
        <v>84200</v>
      </c>
    </row>
    <row r="552" spans="1:6">
      <c r="A552" s="23"/>
      <c r="B552" s="84" t="s">
        <v>127</v>
      </c>
      <c r="C552" s="24" t="s">
        <v>65</v>
      </c>
      <c r="D552" s="14">
        <v>0</v>
      </c>
      <c r="E552" s="14">
        <v>770</v>
      </c>
      <c r="F552" s="14">
        <v>770</v>
      </c>
    </row>
    <row r="553" spans="1:6">
      <c r="A553" s="23"/>
      <c r="B553" s="84"/>
      <c r="C553" s="26" t="s">
        <v>140</v>
      </c>
      <c r="D553" s="27">
        <f>D527+D529+D532+D538+D544+D546</f>
        <v>4808871</v>
      </c>
      <c r="E553" s="27">
        <f>E527+E529+E532+E538+E544+E546</f>
        <v>6286294</v>
      </c>
      <c r="F553" s="27">
        <f>F527+F529+F532+F538+F544+F546</f>
        <v>6202148</v>
      </c>
    </row>
    <row r="554" spans="1:6">
      <c r="A554" s="17"/>
      <c r="B554" s="17"/>
      <c r="C554" s="16"/>
      <c r="D554" s="9"/>
      <c r="E554" s="9"/>
      <c r="F554" s="9"/>
    </row>
    <row r="555" spans="1:6">
      <c r="A555" s="17"/>
      <c r="B555" s="17"/>
      <c r="C555" s="16"/>
      <c r="D555" s="9"/>
      <c r="E555" s="9"/>
      <c r="F555" s="9"/>
    </row>
    <row r="556" spans="1:6" s="80" customFormat="1">
      <c r="A556" s="17"/>
      <c r="B556" s="17"/>
      <c r="C556" s="16"/>
      <c r="D556" s="9"/>
      <c r="E556" s="9"/>
      <c r="F556" s="9"/>
    </row>
    <row r="557" spans="1:6" s="80" customFormat="1">
      <c r="A557" s="17"/>
      <c r="B557" s="17"/>
      <c r="C557" s="16"/>
      <c r="D557" s="9"/>
      <c r="E557" s="9"/>
      <c r="F557" s="9"/>
    </row>
    <row r="558" spans="1:6" s="80" customFormat="1">
      <c r="A558" s="17"/>
      <c r="B558" s="17"/>
      <c r="C558" s="16"/>
      <c r="D558" s="9"/>
      <c r="E558" s="9"/>
      <c r="F558" s="9"/>
    </row>
    <row r="559" spans="1:6" s="80" customFormat="1">
      <c r="A559" s="17"/>
      <c r="B559" s="17"/>
      <c r="C559" s="16"/>
      <c r="D559" s="9"/>
      <c r="E559" s="9"/>
      <c r="F559" s="9"/>
    </row>
    <row r="560" spans="1:6" s="80" customFormat="1">
      <c r="A560" s="17"/>
      <c r="B560" s="17"/>
      <c r="C560" s="16"/>
      <c r="D560" s="9"/>
      <c r="E560" s="9"/>
      <c r="F560" s="9"/>
    </row>
    <row r="561" spans="1:6" s="80" customFormat="1">
      <c r="A561" s="17"/>
      <c r="B561" s="17"/>
      <c r="C561" s="16"/>
      <c r="D561" s="9"/>
      <c r="E561" s="9"/>
      <c r="F561" s="9"/>
    </row>
    <row r="562" spans="1:6" s="80" customFormat="1">
      <c r="A562" s="17"/>
      <c r="B562" s="17"/>
      <c r="C562" s="16"/>
      <c r="D562" s="9"/>
      <c r="E562" s="9"/>
      <c r="F562" s="9"/>
    </row>
    <row r="563" spans="1:6" s="80" customFormat="1">
      <c r="A563" s="17"/>
      <c r="B563" s="17"/>
      <c r="C563" s="16"/>
      <c r="D563" s="9"/>
      <c r="E563" s="9"/>
      <c r="F563" s="9"/>
    </row>
    <row r="564" spans="1:6" s="80" customFormat="1">
      <c r="A564" s="17"/>
      <c r="B564" s="17"/>
      <c r="C564" s="16"/>
      <c r="D564" s="9"/>
      <c r="E564" s="9"/>
      <c r="F564" s="9"/>
    </row>
    <row r="565" spans="1:6" s="80" customFormat="1">
      <c r="A565" s="17"/>
      <c r="B565" s="17"/>
      <c r="C565" s="16"/>
      <c r="D565" s="9"/>
      <c r="E565" s="9"/>
      <c r="F565" s="9"/>
    </row>
    <row r="566" spans="1:6" s="80" customFormat="1" ht="14.25" customHeight="1">
      <c r="A566" s="17"/>
      <c r="B566" s="17"/>
      <c r="C566" s="16"/>
      <c r="D566" s="9"/>
      <c r="E566" s="9"/>
      <c r="F566" s="9"/>
    </row>
    <row r="567" spans="1:6" hidden="1">
      <c r="A567" s="17"/>
      <c r="B567" s="17"/>
      <c r="C567" s="16"/>
      <c r="D567" s="9"/>
      <c r="E567" s="9"/>
      <c r="F567" s="9"/>
    </row>
    <row r="568" spans="1:6" s="80" customFormat="1" hidden="1">
      <c r="A568" s="17"/>
      <c r="B568" s="17"/>
      <c r="C568" s="16"/>
      <c r="D568" s="9"/>
      <c r="E568" s="9"/>
      <c r="F568" s="9"/>
    </row>
    <row r="569" spans="1:6" s="80" customFormat="1" ht="9.75" hidden="1" customHeight="1">
      <c r="A569" s="17"/>
      <c r="B569" s="17"/>
      <c r="C569" s="16"/>
      <c r="D569" s="9"/>
      <c r="E569" s="9"/>
      <c r="F569" s="9"/>
    </row>
    <row r="570" spans="1:6" s="80" customFormat="1" hidden="1">
      <c r="A570" s="17"/>
      <c r="B570" s="17"/>
      <c r="C570" s="16"/>
      <c r="D570" s="9"/>
      <c r="E570" s="9"/>
      <c r="F570" s="9"/>
    </row>
    <row r="571" spans="1:6" s="80" customFormat="1" hidden="1">
      <c r="A571" s="17"/>
      <c r="B571" s="17"/>
      <c r="C571" s="16"/>
      <c r="D571" s="9"/>
      <c r="E571" s="9"/>
      <c r="F571" s="9"/>
    </row>
    <row r="572" spans="1:6" s="80" customFormat="1" hidden="1">
      <c r="A572" s="17"/>
      <c r="B572" s="17"/>
      <c r="C572" s="16"/>
      <c r="D572" s="9"/>
      <c r="E572" s="9"/>
      <c r="F572" s="9"/>
    </row>
    <row r="573" spans="1:6" s="80" customFormat="1" hidden="1">
      <c r="A573" s="17"/>
      <c r="B573" s="17"/>
      <c r="C573" s="16"/>
      <c r="D573" s="9"/>
      <c r="E573" s="9"/>
      <c r="F573" s="9"/>
    </row>
    <row r="574" spans="1:6" s="80" customFormat="1" hidden="1">
      <c r="A574" s="17"/>
      <c r="B574" s="17"/>
      <c r="C574" s="16"/>
      <c r="D574" s="9"/>
      <c r="E574" s="9"/>
      <c r="F574" s="9"/>
    </row>
    <row r="575" spans="1:6" s="80" customFormat="1" hidden="1">
      <c r="A575" s="17"/>
      <c r="B575" s="17"/>
      <c r="C575" s="16"/>
      <c r="D575" s="9"/>
      <c r="E575" s="9"/>
      <c r="F575" s="9"/>
    </row>
    <row r="576" spans="1:6" hidden="1">
      <c r="A576" s="54"/>
      <c r="B576" s="54"/>
      <c r="C576" s="54"/>
      <c r="D576" s="54"/>
      <c r="E576" s="54"/>
      <c r="F576" s="54"/>
    </row>
    <row r="577" spans="1:7" hidden="1">
      <c r="A577" s="17"/>
      <c r="B577" s="17"/>
      <c r="C577" s="16"/>
      <c r="D577" s="9"/>
      <c r="E577" s="9"/>
      <c r="F577" s="9"/>
    </row>
    <row r="578" spans="1:7" hidden="1">
      <c r="A578" s="17"/>
      <c r="B578" s="17"/>
      <c r="C578" s="16"/>
      <c r="D578" s="9"/>
      <c r="E578" s="9"/>
      <c r="F578" s="9"/>
    </row>
    <row r="579" spans="1:7" s="80" customFormat="1" hidden="1">
      <c r="A579" s="17"/>
      <c r="B579" s="17"/>
      <c r="C579" s="16"/>
      <c r="D579" s="9"/>
      <c r="E579" s="9"/>
      <c r="F579" s="9"/>
    </row>
    <row r="580" spans="1:7" s="80" customFormat="1" hidden="1">
      <c r="A580" s="17"/>
      <c r="B580" s="17"/>
      <c r="C580" s="16"/>
      <c r="D580" s="9"/>
      <c r="E580" s="9"/>
      <c r="F580" s="9"/>
    </row>
    <row r="581" spans="1:7" s="80" customFormat="1" hidden="1">
      <c r="A581" s="17"/>
      <c r="B581" s="17"/>
      <c r="C581" s="16"/>
      <c r="D581" s="9"/>
      <c r="E581" s="9"/>
      <c r="F581" s="9"/>
    </row>
    <row r="582" spans="1:7" s="80" customFormat="1" hidden="1">
      <c r="A582" s="17"/>
      <c r="B582" s="17"/>
      <c r="C582" s="16"/>
      <c r="D582" s="9"/>
      <c r="E582" s="9"/>
      <c r="F582" s="9"/>
    </row>
    <row r="583" spans="1:7" hidden="1">
      <c r="A583" s="17"/>
      <c r="B583" s="17"/>
      <c r="C583" s="16"/>
      <c r="D583" s="9"/>
      <c r="E583" s="9"/>
      <c r="F583" s="9"/>
    </row>
    <row r="584" spans="1:7" hidden="1">
      <c r="A584" s="17"/>
      <c r="B584" s="17"/>
      <c r="C584" s="16"/>
      <c r="D584" s="9"/>
      <c r="E584" s="9"/>
      <c r="F584" s="9"/>
    </row>
    <row r="585" spans="1:7" hidden="1">
      <c r="A585" s="4"/>
      <c r="B585" s="4"/>
      <c r="C585" s="16"/>
      <c r="D585" s="9"/>
      <c r="E585" s="9"/>
      <c r="F585" s="9"/>
    </row>
    <row r="586" spans="1:7" hidden="1">
      <c r="A586" s="4"/>
      <c r="B586" s="4"/>
      <c r="C586" s="16"/>
      <c r="D586" s="9"/>
      <c r="E586" s="9"/>
      <c r="F586" s="9"/>
    </row>
    <row r="587" spans="1:7" hidden="1">
      <c r="A587" s="4"/>
      <c r="B587" s="4"/>
      <c r="C587" s="16"/>
      <c r="D587" s="9"/>
      <c r="E587" s="9"/>
      <c r="F587" s="9"/>
    </row>
    <row r="588" spans="1:7" s="80" customFormat="1">
      <c r="A588" s="4"/>
      <c r="B588" s="4"/>
      <c r="C588" s="16"/>
      <c r="D588" s="9"/>
      <c r="E588" s="9"/>
      <c r="F588" s="9"/>
    </row>
    <row r="589" spans="1:7" s="80" customFormat="1">
      <c r="A589" s="4"/>
      <c r="B589" s="4"/>
      <c r="C589" s="16"/>
      <c r="D589" s="9"/>
      <c r="E589" s="9"/>
      <c r="F589" s="9"/>
    </row>
    <row r="590" spans="1:7">
      <c r="A590" s="279" t="s">
        <v>206</v>
      </c>
      <c r="B590" s="280"/>
      <c r="C590" s="280"/>
      <c r="D590" s="280"/>
      <c r="E590" s="280"/>
      <c r="F590" s="126">
        <f>F591+F592+F593+F594</f>
        <v>10515000</v>
      </c>
      <c r="G590" s="31"/>
    </row>
    <row r="591" spans="1:7" ht="30" customHeight="1">
      <c r="A591" s="4"/>
      <c r="B591" s="125">
        <v>1</v>
      </c>
      <c r="C591" s="206" t="s">
        <v>207</v>
      </c>
      <c r="D591" s="206"/>
      <c r="E591" s="206"/>
      <c r="F591" s="14">
        <v>942000</v>
      </c>
      <c r="G591" s="4"/>
    </row>
    <row r="592" spans="1:7">
      <c r="A592" s="4"/>
      <c r="B592" s="125">
        <v>2</v>
      </c>
      <c r="C592" s="206" t="s">
        <v>208</v>
      </c>
      <c r="D592" s="206"/>
      <c r="E592" s="206"/>
      <c r="F592" s="14">
        <v>1960000</v>
      </c>
      <c r="G592" s="4"/>
    </row>
    <row r="593" spans="1:7">
      <c r="A593" s="4"/>
      <c r="B593" s="125">
        <v>3</v>
      </c>
      <c r="C593" s="206" t="s">
        <v>209</v>
      </c>
      <c r="D593" s="206"/>
      <c r="E593" s="206"/>
      <c r="F593" s="14">
        <v>7613000</v>
      </c>
      <c r="G593" s="4"/>
    </row>
    <row r="594" spans="1:7" ht="16.5" customHeight="1">
      <c r="A594" s="4"/>
      <c r="B594" s="125">
        <v>4</v>
      </c>
      <c r="C594" s="206" t="s">
        <v>210</v>
      </c>
      <c r="D594" s="206"/>
      <c r="E594" s="206"/>
      <c r="F594" s="14">
        <v>0</v>
      </c>
      <c r="G594" s="4"/>
    </row>
    <row r="595" spans="1:7" s="80" customFormat="1" ht="16.5" customHeight="1">
      <c r="A595" s="4"/>
      <c r="B595" s="117"/>
      <c r="C595" s="133"/>
      <c r="D595" s="133"/>
      <c r="E595" s="133"/>
      <c r="F595" s="49"/>
      <c r="G595" s="4"/>
    </row>
    <row r="596" spans="1:7" s="80" customFormat="1" ht="16.5" customHeight="1">
      <c r="A596" s="4"/>
      <c r="B596" s="117"/>
      <c r="C596" s="133"/>
      <c r="D596" s="133"/>
      <c r="E596" s="133"/>
      <c r="F596" s="49"/>
      <c r="G596" s="4"/>
    </row>
    <row r="597" spans="1:7" s="80" customFormat="1" ht="16.5" customHeight="1">
      <c r="A597" s="4"/>
      <c r="B597" s="117"/>
      <c r="C597" s="293" t="s">
        <v>545</v>
      </c>
      <c r="D597" s="293"/>
      <c r="E597" s="293"/>
      <c r="F597" s="49"/>
      <c r="G597" s="4"/>
    </row>
    <row r="598" spans="1:7">
      <c r="A598" s="4"/>
      <c r="B598" s="4"/>
      <c r="C598" s="16"/>
      <c r="D598" s="9"/>
      <c r="E598" s="9"/>
      <c r="F598" s="9"/>
      <c r="G598" s="4"/>
    </row>
    <row r="599" spans="1:7">
      <c r="A599" s="290" t="s">
        <v>710</v>
      </c>
      <c r="B599" s="290"/>
      <c r="C599" s="290"/>
      <c r="D599" s="290"/>
      <c r="E599" s="290"/>
      <c r="F599" s="290"/>
      <c r="G599" s="290"/>
    </row>
    <row r="600" spans="1:7">
      <c r="A600" s="4"/>
      <c r="B600" s="4"/>
      <c r="C600" s="16"/>
      <c r="D600" s="9"/>
      <c r="E600" s="9"/>
      <c r="F600" s="9"/>
      <c r="G600" s="4"/>
    </row>
    <row r="601" spans="1:7">
      <c r="A601" s="261" t="s">
        <v>211</v>
      </c>
      <c r="B601" s="292"/>
      <c r="C601" s="292"/>
      <c r="D601" s="292"/>
      <c r="E601" s="292"/>
      <c r="F601" s="127">
        <f>F602+F604+F606</f>
        <v>2093721.0100000002</v>
      </c>
      <c r="G601" s="4"/>
    </row>
    <row r="602" spans="1:7">
      <c r="A602" s="17"/>
      <c r="B602" s="22" t="s">
        <v>60</v>
      </c>
      <c r="C602" s="247" t="s">
        <v>61</v>
      </c>
      <c r="D602" s="247"/>
      <c r="E602" s="247"/>
      <c r="F602" s="27">
        <f>F603</f>
        <v>1136348.0900000001</v>
      </c>
      <c r="G602" s="4"/>
    </row>
    <row r="603" spans="1:7">
      <c r="A603" s="17"/>
      <c r="B603" s="23" t="s">
        <v>212</v>
      </c>
      <c r="C603" s="206" t="s">
        <v>213</v>
      </c>
      <c r="D603" s="206"/>
      <c r="E603" s="206"/>
      <c r="F603" s="14">
        <v>1136348.0900000001</v>
      </c>
      <c r="G603" s="4"/>
    </row>
    <row r="604" spans="1:7">
      <c r="A604" s="17"/>
      <c r="B604" s="22" t="s">
        <v>62</v>
      </c>
      <c r="C604" s="247" t="s">
        <v>63</v>
      </c>
      <c r="D604" s="247"/>
      <c r="E604" s="247"/>
      <c r="F604" s="27">
        <f>F605</f>
        <v>85200</v>
      </c>
      <c r="G604" s="4"/>
    </row>
    <row r="605" spans="1:7" ht="46.5" customHeight="1">
      <c r="A605" s="17"/>
      <c r="B605" s="23" t="s">
        <v>214</v>
      </c>
      <c r="C605" s="206" t="s">
        <v>309</v>
      </c>
      <c r="D605" s="206"/>
      <c r="E605" s="206"/>
      <c r="F605" s="14">
        <v>85200</v>
      </c>
      <c r="G605" s="4"/>
    </row>
    <row r="606" spans="1:7" ht="18" customHeight="1">
      <c r="A606" s="17"/>
      <c r="B606" s="22" t="s">
        <v>64</v>
      </c>
      <c r="C606" s="247" t="s">
        <v>65</v>
      </c>
      <c r="D606" s="247"/>
      <c r="E606" s="247"/>
      <c r="F606" s="27">
        <f>F607</f>
        <v>872172.92</v>
      </c>
      <c r="G606" s="4"/>
    </row>
    <row r="607" spans="1:7" ht="48" customHeight="1">
      <c r="A607" s="17"/>
      <c r="B607" s="23" t="s">
        <v>215</v>
      </c>
      <c r="C607" s="257" t="s">
        <v>720</v>
      </c>
      <c r="D607" s="258"/>
      <c r="E607" s="259"/>
      <c r="F607" s="14">
        <v>872172.92</v>
      </c>
      <c r="G607" s="4"/>
    </row>
    <row r="608" spans="1:7">
      <c r="A608" s="17"/>
      <c r="B608" s="17"/>
      <c r="C608" s="257" t="s">
        <v>217</v>
      </c>
      <c r="D608" s="258"/>
      <c r="E608" s="259"/>
      <c r="F608" s="11"/>
      <c r="G608" s="4"/>
    </row>
    <row r="609" spans="1:7" s="53" customFormat="1">
      <c r="A609" s="17"/>
      <c r="B609" s="17"/>
      <c r="C609" s="51"/>
      <c r="D609" s="51"/>
      <c r="E609" s="51"/>
      <c r="F609" s="49"/>
      <c r="G609" s="4"/>
    </row>
    <row r="610" spans="1:7">
      <c r="A610" s="231" t="s">
        <v>218</v>
      </c>
      <c r="B610" s="232"/>
      <c r="C610" s="232"/>
      <c r="D610" s="232"/>
      <c r="E610" s="233"/>
      <c r="F610" s="127">
        <f>F611</f>
        <v>56839.01</v>
      </c>
      <c r="G610" s="4"/>
    </row>
    <row r="611" spans="1:7">
      <c r="A611" s="17"/>
      <c r="B611" s="22" t="s">
        <v>66</v>
      </c>
      <c r="C611" s="247" t="s">
        <v>67</v>
      </c>
      <c r="D611" s="247"/>
      <c r="E611" s="247"/>
      <c r="F611" s="27">
        <f>F612+F613</f>
        <v>56839.01</v>
      </c>
      <c r="G611" s="4"/>
    </row>
    <row r="612" spans="1:7" s="80" customFormat="1">
      <c r="A612" s="17"/>
      <c r="B612" s="23" t="s">
        <v>219</v>
      </c>
      <c r="C612" s="206" t="s">
        <v>220</v>
      </c>
      <c r="D612" s="206"/>
      <c r="E612" s="206"/>
      <c r="F612" s="14">
        <v>41809.01</v>
      </c>
      <c r="G612" s="4"/>
    </row>
    <row r="613" spans="1:7">
      <c r="A613" s="17"/>
      <c r="B613" s="23" t="s">
        <v>233</v>
      </c>
      <c r="C613" s="202" t="s">
        <v>712</v>
      </c>
      <c r="D613" s="202"/>
      <c r="E613" s="202"/>
      <c r="F613" s="14">
        <v>15030</v>
      </c>
      <c r="G613" s="4"/>
    </row>
    <row r="614" spans="1:7" s="53" customFormat="1">
      <c r="A614" s="17"/>
      <c r="B614" s="17"/>
      <c r="C614" s="51"/>
      <c r="D614" s="51"/>
      <c r="E614" s="51"/>
      <c r="F614" s="14"/>
      <c r="G614" s="4"/>
    </row>
    <row r="615" spans="1:7">
      <c r="A615" s="214" t="s">
        <v>221</v>
      </c>
      <c r="B615" s="229"/>
      <c r="C615" s="229"/>
      <c r="D615" s="229"/>
      <c r="E615" s="229"/>
      <c r="F615" s="127">
        <f>F616</f>
        <v>284200.78999999998</v>
      </c>
      <c r="G615" s="4"/>
    </row>
    <row r="616" spans="1:7">
      <c r="A616" s="17"/>
      <c r="B616" s="22" t="s">
        <v>68</v>
      </c>
      <c r="C616" s="294" t="s">
        <v>69</v>
      </c>
      <c r="D616" s="294"/>
      <c r="E616" s="294"/>
      <c r="F616" s="27">
        <f>F617+F618+F619+F620+F621</f>
        <v>284200.78999999998</v>
      </c>
      <c r="G616" s="4"/>
    </row>
    <row r="617" spans="1:7" s="80" customFormat="1" ht="30.75" customHeight="1">
      <c r="A617" s="17"/>
      <c r="B617" s="23" t="s">
        <v>713</v>
      </c>
      <c r="C617" s="257" t="s">
        <v>714</v>
      </c>
      <c r="D617" s="258"/>
      <c r="E617" s="259"/>
      <c r="F617" s="14">
        <v>5895.3</v>
      </c>
      <c r="G617" s="4"/>
    </row>
    <row r="618" spans="1:7" ht="17.25" customHeight="1">
      <c r="A618" s="17"/>
      <c r="B618" s="23" t="s">
        <v>222</v>
      </c>
      <c r="C618" s="202" t="s">
        <v>223</v>
      </c>
      <c r="D618" s="202"/>
      <c r="E618" s="202"/>
      <c r="F618" s="14">
        <v>125216.02</v>
      </c>
      <c r="G618" s="4"/>
    </row>
    <row r="619" spans="1:7">
      <c r="A619" s="17"/>
      <c r="B619" s="23" t="s">
        <v>224</v>
      </c>
      <c r="C619" s="206" t="s">
        <v>225</v>
      </c>
      <c r="D619" s="206"/>
      <c r="E619" s="206"/>
      <c r="F619" s="14">
        <v>140886.68</v>
      </c>
      <c r="G619" s="4"/>
    </row>
    <row r="620" spans="1:7" s="80" customFormat="1">
      <c r="A620" s="17"/>
      <c r="B620" s="23" t="s">
        <v>226</v>
      </c>
      <c r="C620" s="202" t="s">
        <v>227</v>
      </c>
      <c r="D620" s="202"/>
      <c r="E620" s="202"/>
      <c r="F620" s="14">
        <v>7634.79</v>
      </c>
      <c r="G620" s="4"/>
    </row>
    <row r="621" spans="1:7">
      <c r="A621" s="17"/>
      <c r="B621" s="23" t="s">
        <v>233</v>
      </c>
      <c r="C621" s="202" t="s">
        <v>234</v>
      </c>
      <c r="D621" s="202"/>
      <c r="E621" s="202"/>
      <c r="F621" s="14">
        <v>4568</v>
      </c>
      <c r="G621" s="4"/>
    </row>
    <row r="622" spans="1:7" s="53" customFormat="1">
      <c r="A622" s="17"/>
      <c r="B622" s="17"/>
      <c r="C622" s="52"/>
      <c r="D622" s="52"/>
      <c r="E622" s="52"/>
      <c r="F622" s="14"/>
      <c r="G622" s="4"/>
    </row>
    <row r="623" spans="1:7">
      <c r="A623" s="214" t="s">
        <v>228</v>
      </c>
      <c r="B623" s="214"/>
      <c r="C623" s="214"/>
      <c r="D623" s="214"/>
      <c r="E623" s="214"/>
      <c r="F623" s="127">
        <f>F624</f>
        <v>1000</v>
      </c>
      <c r="G623" s="4"/>
    </row>
    <row r="624" spans="1:7">
      <c r="A624" s="17"/>
      <c r="B624" s="22" t="s">
        <v>70</v>
      </c>
      <c r="C624" s="290" t="s">
        <v>71</v>
      </c>
      <c r="D624" s="290"/>
      <c r="E624" s="290"/>
      <c r="F624" s="27">
        <f>F625</f>
        <v>1000</v>
      </c>
      <c r="G624" s="4"/>
    </row>
    <row r="625" spans="1:7" ht="50.25" customHeight="1">
      <c r="A625" s="17"/>
      <c r="B625" s="23" t="s">
        <v>229</v>
      </c>
      <c r="C625" s="206" t="s">
        <v>523</v>
      </c>
      <c r="D625" s="206"/>
      <c r="E625" s="206"/>
      <c r="F625" s="14">
        <v>1000</v>
      </c>
      <c r="G625" s="4"/>
    </row>
    <row r="626" spans="1:7" s="80" customFormat="1" ht="50.25" customHeight="1">
      <c r="A626" s="17"/>
      <c r="B626" s="17"/>
      <c r="C626" s="79"/>
      <c r="D626" s="79"/>
      <c r="E626" s="79"/>
      <c r="F626" s="9"/>
      <c r="G626" s="4"/>
    </row>
    <row r="627" spans="1:7" s="80" customFormat="1" ht="33.75" customHeight="1">
      <c r="A627" s="17"/>
      <c r="B627" s="17"/>
      <c r="C627" s="113"/>
      <c r="D627" s="113"/>
      <c r="E627" s="113"/>
      <c r="F627" s="9"/>
      <c r="G627" s="4"/>
    </row>
    <row r="628" spans="1:7" s="53" customFormat="1" ht="21.75" hidden="1" customHeight="1">
      <c r="A628" s="17"/>
      <c r="B628" s="17"/>
      <c r="C628" s="51"/>
      <c r="D628" s="51"/>
      <c r="E628" s="51"/>
      <c r="F628" s="9"/>
      <c r="G628" s="4"/>
    </row>
    <row r="629" spans="1:7" ht="26.25" customHeight="1">
      <c r="A629" s="214" t="s">
        <v>230</v>
      </c>
      <c r="B629" s="214"/>
      <c r="C629" s="214"/>
      <c r="D629" s="214"/>
      <c r="E629" s="231"/>
      <c r="F629" s="127">
        <f>F630+F632+F639+F641+F644</f>
        <v>206678.94000000003</v>
      </c>
      <c r="G629" s="4"/>
    </row>
    <row r="630" spans="1:7" ht="16.5" customHeight="1">
      <c r="A630" s="17"/>
      <c r="B630" s="22" t="s">
        <v>72</v>
      </c>
      <c r="C630" s="294" t="s">
        <v>73</v>
      </c>
      <c r="D630" s="294"/>
      <c r="E630" s="294"/>
      <c r="F630" s="27">
        <f>F631</f>
        <v>66050</v>
      </c>
      <c r="G630" s="4"/>
    </row>
    <row r="631" spans="1:7" ht="40.5" customHeight="1">
      <c r="A631" s="17"/>
      <c r="B631" s="23" t="s">
        <v>215</v>
      </c>
      <c r="C631" s="206" t="s">
        <v>524</v>
      </c>
      <c r="D631" s="206"/>
      <c r="E631" s="206"/>
      <c r="F631" s="14">
        <v>66050</v>
      </c>
      <c r="G631" s="4"/>
    </row>
    <row r="632" spans="1:7">
      <c r="A632" s="17"/>
      <c r="B632" s="22" t="s">
        <v>74</v>
      </c>
      <c r="C632" s="294" t="s">
        <v>75</v>
      </c>
      <c r="D632" s="294"/>
      <c r="E632" s="294"/>
      <c r="F632" s="27">
        <f>F633+F634+F635+F638</f>
        <v>140531.34000000003</v>
      </c>
      <c r="G632" s="4"/>
    </row>
    <row r="633" spans="1:7">
      <c r="A633" s="17"/>
      <c r="B633" s="23" t="s">
        <v>219</v>
      </c>
      <c r="C633" s="202" t="s">
        <v>231</v>
      </c>
      <c r="D633" s="202"/>
      <c r="E633" s="202"/>
      <c r="F633" s="14">
        <v>0</v>
      </c>
      <c r="G633" s="4"/>
    </row>
    <row r="634" spans="1:7">
      <c r="A634" s="17"/>
      <c r="B634" s="23" t="s">
        <v>226</v>
      </c>
      <c r="C634" s="270" t="s">
        <v>232</v>
      </c>
      <c r="D634" s="270"/>
      <c r="E634" s="270"/>
      <c r="F634" s="14">
        <v>7550.23</v>
      </c>
      <c r="G634" s="4"/>
    </row>
    <row r="635" spans="1:7">
      <c r="A635" s="17"/>
      <c r="B635" s="23" t="s">
        <v>233</v>
      </c>
      <c r="C635" s="202" t="s">
        <v>234</v>
      </c>
      <c r="D635" s="202"/>
      <c r="E635" s="202"/>
      <c r="F635" s="14">
        <f>E636+E637</f>
        <v>132953.21000000002</v>
      </c>
      <c r="G635" s="4"/>
    </row>
    <row r="636" spans="1:7" ht="30.75" customHeight="1">
      <c r="A636" s="17"/>
      <c r="B636" s="45" t="s">
        <v>236</v>
      </c>
      <c r="C636" s="206" t="s">
        <v>235</v>
      </c>
      <c r="D636" s="206"/>
      <c r="E636" s="14">
        <v>132469.48000000001</v>
      </c>
      <c r="F636" s="14"/>
      <c r="G636" s="4"/>
    </row>
    <row r="637" spans="1:7">
      <c r="A637" s="17"/>
      <c r="B637" s="45" t="s">
        <v>237</v>
      </c>
      <c r="C637" s="202" t="s">
        <v>238</v>
      </c>
      <c r="D637" s="202"/>
      <c r="E637" s="14">
        <v>483.73</v>
      </c>
      <c r="F637" s="14"/>
      <c r="G637" s="4"/>
    </row>
    <row r="638" spans="1:7" ht="33" customHeight="1">
      <c r="A638" s="17"/>
      <c r="B638" s="128" t="s">
        <v>239</v>
      </c>
      <c r="C638" s="206" t="s">
        <v>240</v>
      </c>
      <c r="D638" s="206"/>
      <c r="E638" s="206"/>
      <c r="F638" s="14">
        <v>27.9</v>
      </c>
      <c r="G638" s="4"/>
    </row>
    <row r="639" spans="1:7">
      <c r="A639" s="17"/>
      <c r="B639" s="129" t="s">
        <v>76</v>
      </c>
      <c r="C639" s="294" t="s">
        <v>77</v>
      </c>
      <c r="D639" s="294"/>
      <c r="E639" s="294"/>
      <c r="F639" s="27">
        <f>F640</f>
        <v>97.6</v>
      </c>
      <c r="G639" s="4"/>
    </row>
    <row r="640" spans="1:7" ht="44.25" customHeight="1">
      <c r="A640" s="17"/>
      <c r="B640" s="128" t="s">
        <v>215</v>
      </c>
      <c r="C640" s="206" t="s">
        <v>241</v>
      </c>
      <c r="D640" s="206"/>
      <c r="E640" s="206"/>
      <c r="F640" s="14">
        <v>97.6</v>
      </c>
      <c r="G640" s="4"/>
    </row>
    <row r="641" spans="1:7">
      <c r="A641" s="17"/>
      <c r="B641" s="129" t="s">
        <v>78</v>
      </c>
      <c r="C641" s="247" t="s">
        <v>79</v>
      </c>
      <c r="D641" s="247"/>
      <c r="E641" s="247"/>
      <c r="F641" s="27">
        <f>F642</f>
        <v>0</v>
      </c>
      <c r="G641" s="4"/>
    </row>
    <row r="642" spans="1:7">
      <c r="A642" s="17"/>
      <c r="B642" s="128" t="s">
        <v>242</v>
      </c>
      <c r="C642" s="270" t="s">
        <v>243</v>
      </c>
      <c r="D642" s="270"/>
      <c r="E642" s="270"/>
      <c r="F642" s="14">
        <v>0</v>
      </c>
      <c r="G642" s="4"/>
    </row>
    <row r="643" spans="1:7">
      <c r="A643" s="17"/>
      <c r="B643" s="130"/>
      <c r="C643" s="202"/>
      <c r="D643" s="202"/>
      <c r="E643" s="202"/>
      <c r="F643" s="14"/>
      <c r="G643" s="4"/>
    </row>
    <row r="644" spans="1:7">
      <c r="A644" s="17"/>
      <c r="B644" s="22" t="s">
        <v>80</v>
      </c>
      <c r="C644" s="294" t="s">
        <v>65</v>
      </c>
      <c r="D644" s="294"/>
      <c r="E644" s="294"/>
      <c r="F644" s="27">
        <f>F645</f>
        <v>0</v>
      </c>
      <c r="G644" s="4"/>
    </row>
    <row r="645" spans="1:7">
      <c r="A645" s="17"/>
      <c r="B645" s="23" t="s">
        <v>212</v>
      </c>
      <c r="C645" s="202" t="s">
        <v>244</v>
      </c>
      <c r="D645" s="202"/>
      <c r="E645" s="202"/>
      <c r="F645" s="14">
        <v>0</v>
      </c>
      <c r="G645" s="4"/>
    </row>
    <row r="646" spans="1:7" s="53" customFormat="1">
      <c r="A646" s="17"/>
      <c r="B646" s="17"/>
      <c r="C646" s="52"/>
      <c r="D646" s="52"/>
      <c r="E646" s="52"/>
      <c r="F646" s="9"/>
      <c r="G646" s="4"/>
    </row>
    <row r="647" spans="1:7" ht="34.5" customHeight="1">
      <c r="A647" s="248" t="s">
        <v>245</v>
      </c>
      <c r="B647" s="248"/>
      <c r="C647" s="248"/>
      <c r="D647" s="248"/>
      <c r="E647" s="295"/>
      <c r="F647" s="127">
        <f>F648+F650+F652+F654</f>
        <v>130990</v>
      </c>
      <c r="G647" s="4"/>
    </row>
    <row r="648" spans="1:7" ht="29.25" customHeight="1">
      <c r="A648" s="17"/>
      <c r="B648" s="131" t="s">
        <v>81</v>
      </c>
      <c r="C648" s="247" t="s">
        <v>146</v>
      </c>
      <c r="D648" s="247"/>
      <c r="E648" s="247"/>
      <c r="F648" s="27">
        <f>F649</f>
        <v>1571</v>
      </c>
      <c r="G648" s="4"/>
    </row>
    <row r="649" spans="1:7" ht="45" customHeight="1">
      <c r="A649" s="17"/>
      <c r="B649" s="23" t="s">
        <v>215</v>
      </c>
      <c r="C649" s="206" t="s">
        <v>524</v>
      </c>
      <c r="D649" s="206"/>
      <c r="E649" s="206"/>
      <c r="F649" s="14">
        <v>1571</v>
      </c>
      <c r="G649" s="4"/>
    </row>
    <row r="650" spans="1:7" ht="16.5" customHeight="1">
      <c r="A650" s="17"/>
      <c r="B650" s="22" t="s">
        <v>557</v>
      </c>
      <c r="C650" s="247" t="s">
        <v>574</v>
      </c>
      <c r="D650" s="247"/>
      <c r="E650" s="247"/>
      <c r="F650" s="27">
        <f>F651</f>
        <v>63531</v>
      </c>
      <c r="G650" s="4"/>
    </row>
    <row r="651" spans="1:7" ht="44.25" customHeight="1">
      <c r="A651" s="17"/>
      <c r="B651" s="23" t="s">
        <v>215</v>
      </c>
      <c r="C651" s="206" t="s">
        <v>524</v>
      </c>
      <c r="D651" s="206"/>
      <c r="E651" s="206"/>
      <c r="F651" s="14">
        <v>63531</v>
      </c>
      <c r="G651" s="4"/>
    </row>
    <row r="652" spans="1:7" s="80" customFormat="1" ht="19.5" customHeight="1">
      <c r="A652" s="17"/>
      <c r="B652" s="22" t="s">
        <v>638</v>
      </c>
      <c r="C652" s="203" t="s">
        <v>640</v>
      </c>
      <c r="D652" s="204"/>
      <c r="E652" s="205"/>
      <c r="F652" s="27">
        <f>F653</f>
        <v>36597</v>
      </c>
      <c r="G652" s="4"/>
    </row>
    <row r="653" spans="1:7" s="80" customFormat="1" ht="44.25" customHeight="1">
      <c r="A653" s="17"/>
      <c r="B653" s="23" t="s">
        <v>215</v>
      </c>
      <c r="C653" s="206" t="s">
        <v>524</v>
      </c>
      <c r="D653" s="206"/>
      <c r="E653" s="206"/>
      <c r="F653" s="14">
        <v>36597</v>
      </c>
      <c r="G653" s="4"/>
    </row>
    <row r="654" spans="1:7">
      <c r="A654" s="17"/>
      <c r="B654" s="22" t="s">
        <v>636</v>
      </c>
      <c r="C654" s="294" t="s">
        <v>715</v>
      </c>
      <c r="D654" s="294"/>
      <c r="E654" s="294"/>
      <c r="F654" s="27">
        <f>F655</f>
        <v>29291</v>
      </c>
      <c r="G654" s="4"/>
    </row>
    <row r="655" spans="1:7" ht="41.25" customHeight="1">
      <c r="A655" s="17"/>
      <c r="B655" s="23" t="s">
        <v>215</v>
      </c>
      <c r="C655" s="206" t="s">
        <v>524</v>
      </c>
      <c r="D655" s="206"/>
      <c r="E655" s="206"/>
      <c r="F655" s="14">
        <v>29291</v>
      </c>
      <c r="G655" s="4"/>
    </row>
    <row r="656" spans="1:7" s="53" customFormat="1" ht="62.25" customHeight="1">
      <c r="A656" s="17"/>
      <c r="B656" s="17"/>
      <c r="C656" s="51"/>
      <c r="D656" s="51"/>
      <c r="E656" s="51"/>
      <c r="F656" s="9"/>
      <c r="G656" s="4"/>
    </row>
    <row r="657" spans="1:7" ht="36" customHeight="1">
      <c r="A657" s="248" t="s">
        <v>246</v>
      </c>
      <c r="B657" s="248"/>
      <c r="C657" s="248"/>
      <c r="D657" s="248"/>
      <c r="E657" s="295"/>
      <c r="F657" s="127">
        <f>F658</f>
        <v>112887</v>
      </c>
      <c r="G657" s="4"/>
    </row>
    <row r="658" spans="1:7">
      <c r="A658" s="17"/>
      <c r="B658" s="22" t="s">
        <v>83</v>
      </c>
      <c r="C658" s="247" t="s">
        <v>84</v>
      </c>
      <c r="D658" s="247"/>
      <c r="E658" s="247"/>
      <c r="F658" s="27">
        <f>F659</f>
        <v>112887</v>
      </c>
      <c r="G658" s="4"/>
    </row>
    <row r="659" spans="1:7" ht="28.5" customHeight="1">
      <c r="A659" s="17"/>
      <c r="B659" s="23" t="s">
        <v>212</v>
      </c>
      <c r="C659" s="206" t="s">
        <v>721</v>
      </c>
      <c r="D659" s="206"/>
      <c r="E659" s="206"/>
      <c r="F659" s="14">
        <v>112887</v>
      </c>
      <c r="G659" s="4"/>
    </row>
    <row r="660" spans="1:7" s="53" customFormat="1">
      <c r="A660" s="17"/>
      <c r="B660" s="17"/>
      <c r="C660" s="51"/>
      <c r="D660" s="51"/>
      <c r="E660" s="51"/>
      <c r="F660" s="9"/>
      <c r="G660" s="4"/>
    </row>
    <row r="661" spans="1:7" ht="48" customHeight="1">
      <c r="A661" s="248" t="s">
        <v>247</v>
      </c>
      <c r="B661" s="296"/>
      <c r="C661" s="296"/>
      <c r="D661" s="296"/>
      <c r="E661" s="249"/>
      <c r="F661" s="127">
        <f>F662++F665+F674+F684+F691</f>
        <v>8052293.46</v>
      </c>
      <c r="G661" s="4"/>
    </row>
    <row r="662" spans="1:7">
      <c r="A662" s="17"/>
      <c r="B662" s="25">
        <v>75601</v>
      </c>
      <c r="C662" s="247" t="s">
        <v>86</v>
      </c>
      <c r="D662" s="247"/>
      <c r="E662" s="203"/>
      <c r="F662" s="132">
        <f>F663+F664</f>
        <v>3272.27</v>
      </c>
      <c r="G662" s="4"/>
    </row>
    <row r="663" spans="1:7" ht="30.75" customHeight="1">
      <c r="A663" s="17"/>
      <c r="B663" s="23" t="s">
        <v>248</v>
      </c>
      <c r="C663" s="206" t="s">
        <v>249</v>
      </c>
      <c r="D663" s="206"/>
      <c r="E663" s="257"/>
      <c r="F663" s="14">
        <v>3272.27</v>
      </c>
      <c r="G663" s="4"/>
    </row>
    <row r="664" spans="1:7" ht="20.25" customHeight="1">
      <c r="A664" s="17"/>
      <c r="B664" s="23" t="s">
        <v>250</v>
      </c>
      <c r="C664" s="206" t="s">
        <v>251</v>
      </c>
      <c r="D664" s="206"/>
      <c r="E664" s="257"/>
      <c r="F664" s="14">
        <v>0</v>
      </c>
      <c r="G664" s="4"/>
    </row>
    <row r="665" spans="1:7" ht="60" customHeight="1">
      <c r="A665" s="17"/>
      <c r="B665" s="22" t="s">
        <v>87</v>
      </c>
      <c r="C665" s="247" t="s">
        <v>525</v>
      </c>
      <c r="D665" s="247"/>
      <c r="E665" s="203"/>
      <c r="F665" s="27">
        <f>F666+F667+F668+F669+F670+F671+F672+F673</f>
        <v>2394406.58</v>
      </c>
      <c r="G665" s="4"/>
    </row>
    <row r="666" spans="1:7">
      <c r="A666" s="17"/>
      <c r="B666" s="23" t="s">
        <v>252</v>
      </c>
      <c r="C666" s="206" t="s">
        <v>253</v>
      </c>
      <c r="D666" s="206"/>
      <c r="E666" s="257"/>
      <c r="F666" s="14">
        <v>1510097.04</v>
      </c>
      <c r="G666" s="4"/>
    </row>
    <row r="667" spans="1:7">
      <c r="A667" s="17"/>
      <c r="B667" s="23" t="s">
        <v>254</v>
      </c>
      <c r="C667" s="206" t="s">
        <v>255</v>
      </c>
      <c r="D667" s="206"/>
      <c r="E667" s="257"/>
      <c r="F667" s="14">
        <v>592916.84</v>
      </c>
      <c r="G667" s="4"/>
    </row>
    <row r="668" spans="1:7">
      <c r="A668" s="17"/>
      <c r="B668" s="23" t="s">
        <v>256</v>
      </c>
      <c r="C668" s="206" t="s">
        <v>257</v>
      </c>
      <c r="D668" s="206"/>
      <c r="E668" s="257"/>
      <c r="F668" s="14">
        <v>215767</v>
      </c>
      <c r="G668" s="4"/>
    </row>
    <row r="669" spans="1:7">
      <c r="A669" s="17"/>
      <c r="B669" s="23" t="s">
        <v>258</v>
      </c>
      <c r="C669" s="206" t="s">
        <v>259</v>
      </c>
      <c r="D669" s="206"/>
      <c r="E669" s="257"/>
      <c r="F669" s="14">
        <v>54700</v>
      </c>
      <c r="G669" s="4"/>
    </row>
    <row r="670" spans="1:7">
      <c r="A670" s="17"/>
      <c r="B670" s="23" t="s">
        <v>260</v>
      </c>
      <c r="C670" s="206" t="s">
        <v>261</v>
      </c>
      <c r="D670" s="206"/>
      <c r="E670" s="257"/>
      <c r="F670" s="14">
        <v>0</v>
      </c>
      <c r="G670" s="4"/>
    </row>
    <row r="671" spans="1:7" s="80" customFormat="1">
      <c r="A671" s="17"/>
      <c r="B671" s="23" t="s">
        <v>219</v>
      </c>
      <c r="C671" s="257" t="s">
        <v>593</v>
      </c>
      <c r="D671" s="213"/>
      <c r="E671" s="208"/>
      <c r="F671" s="14">
        <v>58</v>
      </c>
      <c r="G671" s="4"/>
    </row>
    <row r="672" spans="1:7">
      <c r="A672" s="17"/>
      <c r="B672" s="23" t="s">
        <v>250</v>
      </c>
      <c r="C672" s="206" t="s">
        <v>251</v>
      </c>
      <c r="D672" s="206"/>
      <c r="E672" s="257"/>
      <c r="F672" s="14">
        <v>8207.7000000000007</v>
      </c>
      <c r="G672" s="4"/>
    </row>
    <row r="673" spans="1:7" ht="30.75" customHeight="1">
      <c r="A673" s="17"/>
      <c r="B673" s="23" t="s">
        <v>262</v>
      </c>
      <c r="C673" s="206" t="s">
        <v>526</v>
      </c>
      <c r="D673" s="206"/>
      <c r="E673" s="257"/>
      <c r="F673" s="14">
        <v>12660</v>
      </c>
      <c r="G673" s="4"/>
    </row>
    <row r="674" spans="1:7" ht="57.75" customHeight="1">
      <c r="A674" s="56"/>
      <c r="B674" s="22" t="s">
        <v>88</v>
      </c>
      <c r="C674" s="247" t="s">
        <v>527</v>
      </c>
      <c r="D674" s="247"/>
      <c r="E674" s="203"/>
      <c r="F674" s="27">
        <f>F675+F676+F677+F678+F679+F680+F681+F682+F683</f>
        <v>2406771.02</v>
      </c>
      <c r="G674" s="4"/>
    </row>
    <row r="675" spans="1:7">
      <c r="A675" s="17"/>
      <c r="B675" s="23" t="s">
        <v>252</v>
      </c>
      <c r="C675" s="206" t="s">
        <v>253</v>
      </c>
      <c r="D675" s="206"/>
      <c r="E675" s="206"/>
      <c r="F675" s="14">
        <v>859116.77</v>
      </c>
      <c r="G675" s="4"/>
    </row>
    <row r="676" spans="1:7">
      <c r="A676" s="17"/>
      <c r="B676" s="23" t="s">
        <v>254</v>
      </c>
      <c r="C676" s="206" t="s">
        <v>255</v>
      </c>
      <c r="D676" s="206"/>
      <c r="E676" s="206"/>
      <c r="F676" s="14">
        <v>1085512.21</v>
      </c>
      <c r="G676" s="4"/>
    </row>
    <row r="677" spans="1:7">
      <c r="A677" s="17"/>
      <c r="B677" s="23" t="s">
        <v>256</v>
      </c>
      <c r="C677" s="206" t="s">
        <v>257</v>
      </c>
      <c r="D677" s="206"/>
      <c r="E677" s="206"/>
      <c r="F677" s="14">
        <v>3962.93</v>
      </c>
      <c r="G677" s="4"/>
    </row>
    <row r="678" spans="1:7">
      <c r="A678" s="17"/>
      <c r="B678" s="23" t="s">
        <v>258</v>
      </c>
      <c r="C678" s="206" t="s">
        <v>259</v>
      </c>
      <c r="D678" s="206"/>
      <c r="E678" s="206"/>
      <c r="F678" s="14">
        <v>242366.09</v>
      </c>
      <c r="G678" s="4"/>
    </row>
    <row r="679" spans="1:7">
      <c r="A679" s="17"/>
      <c r="B679" s="23" t="s">
        <v>263</v>
      </c>
      <c r="C679" s="206" t="s">
        <v>265</v>
      </c>
      <c r="D679" s="206"/>
      <c r="E679" s="206"/>
      <c r="F679" s="14">
        <v>12401</v>
      </c>
      <c r="G679" s="4"/>
    </row>
    <row r="680" spans="1:7">
      <c r="A680" s="17"/>
      <c r="B680" s="23" t="s">
        <v>594</v>
      </c>
      <c r="C680" s="206" t="s">
        <v>264</v>
      </c>
      <c r="D680" s="206"/>
      <c r="E680" s="206"/>
      <c r="F680" s="14">
        <v>3440</v>
      </c>
      <c r="G680" s="4"/>
    </row>
    <row r="681" spans="1:7">
      <c r="A681" s="17"/>
      <c r="B681" s="23" t="s">
        <v>260</v>
      </c>
      <c r="C681" s="206" t="s">
        <v>261</v>
      </c>
      <c r="D681" s="206"/>
      <c r="E681" s="206"/>
      <c r="F681" s="14">
        <v>162724.70000000001</v>
      </c>
      <c r="G681" s="4"/>
    </row>
    <row r="682" spans="1:7" s="80" customFormat="1">
      <c r="A682" s="17"/>
      <c r="B682" s="23" t="s">
        <v>219</v>
      </c>
      <c r="C682" s="257" t="s">
        <v>593</v>
      </c>
      <c r="D682" s="213"/>
      <c r="E682" s="208"/>
      <c r="F682" s="14">
        <v>3642.4</v>
      </c>
      <c r="G682" s="4"/>
    </row>
    <row r="683" spans="1:7">
      <c r="A683" s="17"/>
      <c r="B683" s="23" t="s">
        <v>250</v>
      </c>
      <c r="C683" s="206" t="s">
        <v>251</v>
      </c>
      <c r="D683" s="206"/>
      <c r="E683" s="206"/>
      <c r="F683" s="14">
        <v>33604.92</v>
      </c>
      <c r="G683" s="4"/>
    </row>
    <row r="684" spans="1:7" ht="30" customHeight="1">
      <c r="A684" s="17"/>
      <c r="B684" s="22" t="s">
        <v>89</v>
      </c>
      <c r="C684" s="247" t="s">
        <v>266</v>
      </c>
      <c r="D684" s="247"/>
      <c r="E684" s="247"/>
      <c r="F684" s="27">
        <f>F685+F686+F687+F688+F689+F690</f>
        <v>192119.21000000002</v>
      </c>
      <c r="G684" s="4"/>
    </row>
    <row r="685" spans="1:7">
      <c r="A685" s="17"/>
      <c r="B685" s="23" t="s">
        <v>267</v>
      </c>
      <c r="C685" s="206" t="s">
        <v>268</v>
      </c>
      <c r="D685" s="206"/>
      <c r="E685" s="206"/>
      <c r="F685" s="14">
        <v>29494</v>
      </c>
      <c r="G685" s="4"/>
    </row>
    <row r="686" spans="1:7">
      <c r="A686" s="17"/>
      <c r="B686" s="23" t="s">
        <v>269</v>
      </c>
      <c r="C686" s="206" t="s">
        <v>270</v>
      </c>
      <c r="D686" s="206"/>
      <c r="E686" s="206"/>
      <c r="F686" s="14">
        <v>41731</v>
      </c>
      <c r="G686" s="4"/>
    </row>
    <row r="687" spans="1:7">
      <c r="A687" s="17"/>
      <c r="B687" s="23" t="s">
        <v>271</v>
      </c>
      <c r="C687" s="206" t="s">
        <v>273</v>
      </c>
      <c r="D687" s="206"/>
      <c r="E687" s="206"/>
      <c r="F687" s="14">
        <v>120894.21</v>
      </c>
      <c r="G687" s="4"/>
    </row>
    <row r="688" spans="1:7" ht="33" customHeight="1">
      <c r="A688" s="17"/>
      <c r="B688" s="23" t="s">
        <v>272</v>
      </c>
      <c r="C688" s="206" t="s">
        <v>528</v>
      </c>
      <c r="D688" s="206"/>
      <c r="E688" s="206"/>
      <c r="F688" s="14">
        <v>0</v>
      </c>
      <c r="G688" s="4"/>
    </row>
    <row r="689" spans="1:7" ht="23.25" customHeight="1">
      <c r="A689" s="17"/>
      <c r="B689" s="23" t="s">
        <v>274</v>
      </c>
      <c r="C689" s="206" t="s">
        <v>275</v>
      </c>
      <c r="D689" s="206"/>
      <c r="E689" s="206"/>
      <c r="F689" s="14">
        <v>0</v>
      </c>
      <c r="G689" s="4"/>
    </row>
    <row r="690" spans="1:7" ht="21" customHeight="1">
      <c r="A690" s="17"/>
      <c r="B690" s="23" t="s">
        <v>250</v>
      </c>
      <c r="C690" s="206" t="s">
        <v>251</v>
      </c>
      <c r="D690" s="206"/>
      <c r="E690" s="206"/>
      <c r="F690" s="14">
        <v>0</v>
      </c>
      <c r="G690" s="4"/>
    </row>
    <row r="691" spans="1:7" ht="27" customHeight="1">
      <c r="A691" s="17"/>
      <c r="B691" s="22" t="s">
        <v>91</v>
      </c>
      <c r="C691" s="247" t="s">
        <v>92</v>
      </c>
      <c r="D691" s="247"/>
      <c r="E691" s="247"/>
      <c r="F691" s="27">
        <f>F692+F693</f>
        <v>3055724.38</v>
      </c>
      <c r="G691" s="4"/>
    </row>
    <row r="692" spans="1:7">
      <c r="A692" s="17"/>
      <c r="B692" s="23" t="s">
        <v>276</v>
      </c>
      <c r="C692" s="206" t="s">
        <v>277</v>
      </c>
      <c r="D692" s="206"/>
      <c r="E692" s="206"/>
      <c r="F692" s="14">
        <v>3006510</v>
      </c>
      <c r="G692" s="4"/>
    </row>
    <row r="693" spans="1:7">
      <c r="A693" s="17"/>
      <c r="B693" s="23" t="s">
        <v>278</v>
      </c>
      <c r="C693" s="206" t="s">
        <v>279</v>
      </c>
      <c r="D693" s="206"/>
      <c r="E693" s="206"/>
      <c r="F693" s="14">
        <v>49214.38</v>
      </c>
      <c r="G693" s="4"/>
    </row>
    <row r="694" spans="1:7" s="80" customFormat="1">
      <c r="A694" s="17"/>
      <c r="B694" s="47"/>
      <c r="C694" s="133"/>
      <c r="D694" s="133"/>
      <c r="E694" s="133"/>
      <c r="F694" s="49"/>
      <c r="G694" s="4"/>
    </row>
    <row r="695" spans="1:7" s="80" customFormat="1" ht="5.25" customHeight="1">
      <c r="A695" s="17"/>
      <c r="B695" s="47"/>
      <c r="C695" s="133"/>
      <c r="D695" s="133"/>
      <c r="E695" s="133"/>
      <c r="F695" s="49"/>
      <c r="G695" s="4"/>
    </row>
    <row r="696" spans="1:7" s="80" customFormat="1" hidden="1">
      <c r="A696" s="17"/>
      <c r="B696" s="47"/>
      <c r="C696" s="133"/>
      <c r="D696" s="133"/>
      <c r="E696" s="133"/>
      <c r="F696" s="49"/>
      <c r="G696" s="4"/>
    </row>
    <row r="697" spans="1:7" s="80" customFormat="1" hidden="1">
      <c r="A697" s="17"/>
      <c r="B697" s="17"/>
      <c r="C697" s="113"/>
      <c r="D697" s="113"/>
      <c r="E697" s="113"/>
      <c r="F697" s="9"/>
      <c r="G697" s="4"/>
    </row>
    <row r="698" spans="1:7" s="80" customFormat="1" hidden="1">
      <c r="A698" s="17"/>
      <c r="B698" s="17"/>
      <c r="C698" s="113"/>
      <c r="D698" s="113"/>
      <c r="E698" s="113"/>
      <c r="F698" s="9"/>
      <c r="G698" s="4"/>
    </row>
    <row r="699" spans="1:7">
      <c r="A699" s="248" t="s">
        <v>529</v>
      </c>
      <c r="B699" s="248"/>
      <c r="C699" s="248"/>
      <c r="D699" s="248"/>
      <c r="E699" s="248"/>
      <c r="F699" s="127">
        <f>F700+F703</f>
        <v>15215106</v>
      </c>
      <c r="G699" s="4"/>
    </row>
    <row r="700" spans="1:7">
      <c r="A700" s="17"/>
      <c r="B700" s="22" t="s">
        <v>93</v>
      </c>
      <c r="C700" s="247" t="s">
        <v>94</v>
      </c>
      <c r="D700" s="247"/>
      <c r="E700" s="247"/>
      <c r="F700" s="27">
        <f>F701</f>
        <v>10214479</v>
      </c>
      <c r="G700" s="4"/>
    </row>
    <row r="701" spans="1:7">
      <c r="A701" s="17"/>
      <c r="B701" s="23" t="s">
        <v>280</v>
      </c>
      <c r="C701" s="206" t="s">
        <v>281</v>
      </c>
      <c r="D701" s="206"/>
      <c r="E701" s="206"/>
      <c r="F701" s="14">
        <v>10214479</v>
      </c>
      <c r="G701" s="4"/>
    </row>
    <row r="702" spans="1:7" s="53" customFormat="1" ht="0.75" customHeight="1">
      <c r="A702" s="17"/>
      <c r="B702" s="17"/>
      <c r="C702" s="51"/>
      <c r="D702" s="51"/>
      <c r="E702" s="51"/>
      <c r="F702" s="9"/>
      <c r="G702" s="4"/>
    </row>
    <row r="703" spans="1:7">
      <c r="A703" s="17"/>
      <c r="B703" s="22" t="s">
        <v>95</v>
      </c>
      <c r="C703" s="247" t="s">
        <v>282</v>
      </c>
      <c r="D703" s="247"/>
      <c r="E703" s="247"/>
      <c r="F703" s="27">
        <f>F704</f>
        <v>5000627</v>
      </c>
      <c r="G703" s="4"/>
    </row>
    <row r="704" spans="1:7">
      <c r="A704" s="17"/>
      <c r="B704" s="23" t="s">
        <v>280</v>
      </c>
      <c r="C704" s="206" t="s">
        <v>281</v>
      </c>
      <c r="D704" s="206"/>
      <c r="E704" s="206"/>
      <c r="F704" s="14">
        <v>5000627</v>
      </c>
      <c r="G704" s="4"/>
    </row>
    <row r="705" spans="1:7" s="53" customFormat="1">
      <c r="A705" s="17"/>
      <c r="B705" s="17"/>
      <c r="C705" s="51"/>
      <c r="D705" s="51"/>
      <c r="E705" s="51"/>
      <c r="F705" s="9"/>
      <c r="G705" s="4"/>
    </row>
    <row r="706" spans="1:7">
      <c r="A706" s="214" t="s">
        <v>283</v>
      </c>
      <c r="B706" s="214"/>
      <c r="C706" s="214"/>
      <c r="D706" s="214"/>
      <c r="E706" s="231"/>
      <c r="F706" s="127">
        <f>F707+F715+F717+F720+F725+F727</f>
        <v>1015446.66</v>
      </c>
      <c r="G706" s="4"/>
    </row>
    <row r="707" spans="1:7">
      <c r="A707" s="17"/>
      <c r="B707" s="22" t="s">
        <v>97</v>
      </c>
      <c r="C707" s="247" t="s">
        <v>98</v>
      </c>
      <c r="D707" s="247"/>
      <c r="E707" s="247"/>
      <c r="F707" s="27">
        <f>F708+F709+F710+F711+F712+F713</f>
        <v>349557.68</v>
      </c>
      <c r="G707" s="4"/>
    </row>
    <row r="708" spans="1:7">
      <c r="A708" s="17"/>
      <c r="B708" s="23" t="s">
        <v>226</v>
      </c>
      <c r="C708" s="206" t="s">
        <v>227</v>
      </c>
      <c r="D708" s="206"/>
      <c r="E708" s="206"/>
      <c r="F708" s="14">
        <v>232.95</v>
      </c>
      <c r="G708" s="4"/>
    </row>
    <row r="709" spans="1:7">
      <c r="A709" s="17"/>
      <c r="B709" s="23" t="s">
        <v>233</v>
      </c>
      <c r="C709" s="206" t="s">
        <v>234</v>
      </c>
      <c r="D709" s="206"/>
      <c r="E709" s="206"/>
      <c r="F709" s="14">
        <v>3177.63</v>
      </c>
      <c r="G709" s="4"/>
    </row>
    <row r="710" spans="1:7" ht="45" customHeight="1">
      <c r="A710" s="17"/>
      <c r="B710" s="23" t="s">
        <v>215</v>
      </c>
      <c r="C710" s="206" t="s">
        <v>524</v>
      </c>
      <c r="D710" s="206"/>
      <c r="E710" s="206"/>
      <c r="F710" s="14">
        <v>41356.559999999998</v>
      </c>
      <c r="G710" s="4"/>
    </row>
    <row r="711" spans="1:7" ht="27" customHeight="1">
      <c r="A711" s="17"/>
      <c r="B711" s="23" t="s">
        <v>284</v>
      </c>
      <c r="C711" s="206" t="s">
        <v>285</v>
      </c>
      <c r="D711" s="206"/>
      <c r="E711" s="206"/>
      <c r="F711" s="14">
        <v>4770</v>
      </c>
      <c r="G711" s="4"/>
    </row>
    <row r="712" spans="1:7" ht="48" customHeight="1">
      <c r="A712" s="17"/>
      <c r="B712" s="23" t="s">
        <v>286</v>
      </c>
      <c r="C712" s="206" t="s">
        <v>287</v>
      </c>
      <c r="D712" s="206"/>
      <c r="E712" s="206"/>
      <c r="F712" s="14">
        <v>20.54</v>
      </c>
      <c r="G712" s="4"/>
    </row>
    <row r="713" spans="1:7" s="80" customFormat="1" ht="46.5" customHeight="1">
      <c r="A713" s="17"/>
      <c r="B713" s="23" t="s">
        <v>595</v>
      </c>
      <c r="C713" s="257" t="s">
        <v>596</v>
      </c>
      <c r="D713" s="258"/>
      <c r="E713" s="259"/>
      <c r="F713" s="14">
        <v>300000</v>
      </c>
      <c r="G713" s="4"/>
    </row>
    <row r="714" spans="1:7" s="80" customFormat="1" ht="36" customHeight="1">
      <c r="A714" s="17"/>
      <c r="B714" s="23"/>
      <c r="C714" s="206" t="s">
        <v>616</v>
      </c>
      <c r="D714" s="224"/>
      <c r="E714" s="224"/>
      <c r="F714" s="49"/>
      <c r="G714" s="4"/>
    </row>
    <row r="715" spans="1:7">
      <c r="A715" s="17"/>
      <c r="B715" s="22" t="s">
        <v>99</v>
      </c>
      <c r="C715" s="247" t="s">
        <v>288</v>
      </c>
      <c r="D715" s="247"/>
      <c r="E715" s="247"/>
      <c r="F715" s="27">
        <f>F716</f>
        <v>158344</v>
      </c>
      <c r="G715" s="4"/>
    </row>
    <row r="716" spans="1:7" ht="28.5" customHeight="1">
      <c r="A716" s="17"/>
      <c r="B716" s="23" t="s">
        <v>284</v>
      </c>
      <c r="C716" s="206" t="s">
        <v>285</v>
      </c>
      <c r="D716" s="206"/>
      <c r="E716" s="206"/>
      <c r="F716" s="14">
        <v>158344</v>
      </c>
      <c r="G716" s="4"/>
    </row>
    <row r="717" spans="1:7">
      <c r="A717" s="17"/>
      <c r="B717" s="22" t="s">
        <v>101</v>
      </c>
      <c r="C717" s="247" t="s">
        <v>102</v>
      </c>
      <c r="D717" s="247"/>
      <c r="E717" s="247"/>
      <c r="F717" s="27">
        <f>F718+F719</f>
        <v>126798.88</v>
      </c>
      <c r="G717" s="4"/>
    </row>
    <row r="718" spans="1:7">
      <c r="A718" s="17"/>
      <c r="B718" s="23" t="s">
        <v>219</v>
      </c>
      <c r="C718" s="206" t="s">
        <v>289</v>
      </c>
      <c r="D718" s="206"/>
      <c r="E718" s="206"/>
      <c r="F718" s="14">
        <v>13178</v>
      </c>
      <c r="G718" s="4"/>
    </row>
    <row r="719" spans="1:7" ht="31.5" customHeight="1">
      <c r="A719" s="17"/>
      <c r="B719" s="23" t="s">
        <v>284</v>
      </c>
      <c r="C719" s="206" t="s">
        <v>285</v>
      </c>
      <c r="D719" s="206"/>
      <c r="E719" s="206"/>
      <c r="F719" s="14">
        <v>113620.88</v>
      </c>
      <c r="G719" s="4"/>
    </row>
    <row r="720" spans="1:7">
      <c r="A720" s="17"/>
      <c r="B720" s="22" t="s">
        <v>103</v>
      </c>
      <c r="C720" s="247" t="s">
        <v>104</v>
      </c>
      <c r="D720" s="247"/>
      <c r="E720" s="247"/>
      <c r="F720" s="27">
        <f>F721+F722+F723+F724</f>
        <v>25674.2</v>
      </c>
      <c r="G720" s="4"/>
    </row>
    <row r="721" spans="1:7">
      <c r="A721" s="17"/>
      <c r="B721" s="23" t="s">
        <v>226</v>
      </c>
      <c r="C721" s="206" t="s">
        <v>290</v>
      </c>
      <c r="D721" s="206"/>
      <c r="E721" s="206"/>
      <c r="F721" s="14">
        <v>49.15</v>
      </c>
      <c r="G721" s="4"/>
    </row>
    <row r="722" spans="1:7" s="80" customFormat="1">
      <c r="A722" s="17"/>
      <c r="B722" s="23" t="s">
        <v>233</v>
      </c>
      <c r="C722" s="206" t="s">
        <v>234</v>
      </c>
      <c r="D722" s="206"/>
      <c r="E722" s="206"/>
      <c r="F722" s="14">
        <v>352.21</v>
      </c>
      <c r="G722" s="4"/>
    </row>
    <row r="723" spans="1:7" ht="46.5" customHeight="1">
      <c r="A723" s="17"/>
      <c r="B723" s="23" t="s">
        <v>215</v>
      </c>
      <c r="C723" s="206" t="s">
        <v>524</v>
      </c>
      <c r="D723" s="206"/>
      <c r="E723" s="206"/>
      <c r="F723" s="14">
        <v>25267.98</v>
      </c>
      <c r="G723" s="4"/>
    </row>
    <row r="724" spans="1:7" ht="44.25" customHeight="1">
      <c r="A724" s="17"/>
      <c r="B724" s="23" t="s">
        <v>286</v>
      </c>
      <c r="C724" s="206" t="s">
        <v>287</v>
      </c>
      <c r="D724" s="206"/>
      <c r="E724" s="206"/>
      <c r="F724" s="14">
        <v>4.8600000000000003</v>
      </c>
      <c r="G724" s="4"/>
    </row>
    <row r="725" spans="1:7">
      <c r="A725" s="17"/>
      <c r="B725" s="22" t="s">
        <v>291</v>
      </c>
      <c r="C725" s="247" t="s">
        <v>106</v>
      </c>
      <c r="D725" s="247"/>
      <c r="E725" s="247"/>
      <c r="F725" s="27">
        <f>F726</f>
        <v>355071.9</v>
      </c>
      <c r="G725" s="4"/>
    </row>
    <row r="726" spans="1:7">
      <c r="A726" s="17"/>
      <c r="B726" s="23" t="s">
        <v>219</v>
      </c>
      <c r="C726" s="206" t="s">
        <v>289</v>
      </c>
      <c r="D726" s="206"/>
      <c r="E726" s="206"/>
      <c r="F726" s="14">
        <v>355071.9</v>
      </c>
      <c r="G726" s="4"/>
    </row>
    <row r="727" spans="1:7" s="80" customFormat="1" ht="75" customHeight="1">
      <c r="A727" s="17"/>
      <c r="B727" s="22" t="s">
        <v>554</v>
      </c>
      <c r="C727" s="203" t="s">
        <v>617</v>
      </c>
      <c r="D727" s="204"/>
      <c r="E727" s="205"/>
      <c r="F727" s="27">
        <f>F728</f>
        <v>0</v>
      </c>
      <c r="G727" s="4"/>
    </row>
    <row r="728" spans="1:7" s="80" customFormat="1" ht="46.5" customHeight="1">
      <c r="A728" s="17"/>
      <c r="B728" s="23" t="s">
        <v>215</v>
      </c>
      <c r="C728" s="206" t="s">
        <v>524</v>
      </c>
      <c r="D728" s="206"/>
      <c r="E728" s="206"/>
      <c r="F728" s="14">
        <v>0</v>
      </c>
      <c r="G728" s="4"/>
    </row>
    <row r="729" spans="1:7">
      <c r="A729" s="17"/>
      <c r="B729" s="22" t="s">
        <v>176</v>
      </c>
      <c r="C729" s="247" t="s">
        <v>65</v>
      </c>
      <c r="D729" s="247"/>
      <c r="E729" s="247"/>
      <c r="F729" s="27">
        <f>F730</f>
        <v>0</v>
      </c>
      <c r="G729" s="4"/>
    </row>
    <row r="730" spans="1:7" ht="27" customHeight="1">
      <c r="A730" s="17"/>
      <c r="B730" s="23" t="s">
        <v>284</v>
      </c>
      <c r="C730" s="206" t="s">
        <v>285</v>
      </c>
      <c r="D730" s="206"/>
      <c r="E730" s="206"/>
      <c r="F730" s="14"/>
      <c r="G730" s="4"/>
    </row>
    <row r="731" spans="1:7" s="53" customFormat="1" ht="19.5" customHeight="1">
      <c r="A731" s="17"/>
      <c r="B731" s="17"/>
      <c r="C731" s="51"/>
      <c r="D731" s="51"/>
      <c r="E731" s="51"/>
      <c r="F731" s="14"/>
      <c r="G731" s="4"/>
    </row>
    <row r="732" spans="1:7">
      <c r="A732" s="214" t="s">
        <v>292</v>
      </c>
      <c r="B732" s="214"/>
      <c r="C732" s="214"/>
      <c r="D732" s="214"/>
      <c r="E732" s="214"/>
      <c r="F732" s="127">
        <f>F733</f>
        <v>1513</v>
      </c>
      <c r="G732" s="4"/>
    </row>
    <row r="733" spans="1:7">
      <c r="A733" s="17"/>
      <c r="B733" s="22" t="s">
        <v>107</v>
      </c>
      <c r="C733" s="247" t="s">
        <v>65</v>
      </c>
      <c r="D733" s="247"/>
      <c r="E733" s="247"/>
      <c r="F733" s="27">
        <f>F734</f>
        <v>1513</v>
      </c>
      <c r="G733" s="4"/>
    </row>
    <row r="734" spans="1:7" ht="43.5" customHeight="1">
      <c r="A734" s="17"/>
      <c r="B734" s="23" t="s">
        <v>215</v>
      </c>
      <c r="C734" s="206" t="s">
        <v>524</v>
      </c>
      <c r="D734" s="206"/>
      <c r="E734" s="206"/>
      <c r="F734" s="14">
        <v>1513</v>
      </c>
      <c r="G734" s="4"/>
    </row>
    <row r="735" spans="1:7" s="53" customFormat="1" ht="15.75" customHeight="1">
      <c r="A735" s="17"/>
      <c r="B735" s="17"/>
      <c r="C735" s="51"/>
      <c r="D735" s="51"/>
      <c r="E735" s="51"/>
      <c r="F735" s="9"/>
      <c r="G735" s="4"/>
    </row>
    <row r="736" spans="1:7">
      <c r="A736" s="231" t="s">
        <v>293</v>
      </c>
      <c r="B736" s="232"/>
      <c r="C736" s="232"/>
      <c r="D736" s="232"/>
      <c r="E736" s="232"/>
      <c r="F736" s="127">
        <f>F737+F739+F742+F744+F749+F752+F754+F757+F759+F762+F766</f>
        <v>6689977.3200000012</v>
      </c>
      <c r="G736" s="4"/>
    </row>
    <row r="737" spans="1:7">
      <c r="A737" s="17"/>
      <c r="B737" s="22" t="s">
        <v>108</v>
      </c>
      <c r="C737" s="247" t="s">
        <v>109</v>
      </c>
      <c r="D737" s="247"/>
      <c r="E737" s="247"/>
      <c r="F737" s="27">
        <f>F738</f>
        <v>6000</v>
      </c>
      <c r="G737" s="4"/>
    </row>
    <row r="738" spans="1:7">
      <c r="A738" s="17"/>
      <c r="B738" s="23" t="s">
        <v>294</v>
      </c>
      <c r="C738" s="206" t="s">
        <v>295</v>
      </c>
      <c r="D738" s="206"/>
      <c r="E738" s="206"/>
      <c r="F738" s="14">
        <v>6000</v>
      </c>
      <c r="G738" s="4"/>
    </row>
    <row r="739" spans="1:7" ht="15.75" customHeight="1">
      <c r="A739" s="17"/>
      <c r="B739" s="22" t="s">
        <v>110</v>
      </c>
      <c r="C739" s="247" t="s">
        <v>111</v>
      </c>
      <c r="D739" s="247"/>
      <c r="E739" s="247"/>
      <c r="F739" s="27">
        <f>F740+F741</f>
        <v>257374.04</v>
      </c>
      <c r="G739" s="4"/>
    </row>
    <row r="740" spans="1:7" ht="45" customHeight="1">
      <c r="A740" s="17"/>
      <c r="B740" s="23" t="s">
        <v>215</v>
      </c>
      <c r="C740" s="206" t="s">
        <v>216</v>
      </c>
      <c r="D740" s="206"/>
      <c r="E740" s="206"/>
      <c r="F740" s="14">
        <v>257292</v>
      </c>
      <c r="G740" s="4"/>
    </row>
    <row r="741" spans="1:7" ht="44.25" customHeight="1">
      <c r="A741" s="17"/>
      <c r="B741" s="23" t="s">
        <v>239</v>
      </c>
      <c r="C741" s="206" t="s">
        <v>296</v>
      </c>
      <c r="D741" s="206"/>
      <c r="E741" s="206"/>
      <c r="F741" s="14">
        <v>82.04</v>
      </c>
      <c r="G741" s="4"/>
    </row>
    <row r="742" spans="1:7">
      <c r="A742" s="17"/>
      <c r="B742" s="22" t="s">
        <v>187</v>
      </c>
      <c r="C742" s="247" t="s">
        <v>297</v>
      </c>
      <c r="D742" s="247"/>
      <c r="E742" s="247"/>
      <c r="F742" s="27">
        <f>F743</f>
        <v>32344</v>
      </c>
      <c r="G742" s="4"/>
    </row>
    <row r="743" spans="1:7" ht="33.75" customHeight="1">
      <c r="A743" s="17"/>
      <c r="B743" s="23" t="s">
        <v>284</v>
      </c>
      <c r="C743" s="206" t="s">
        <v>285</v>
      </c>
      <c r="D743" s="206"/>
      <c r="E743" s="206"/>
      <c r="F743" s="14">
        <v>32344</v>
      </c>
      <c r="G743" s="4"/>
    </row>
    <row r="744" spans="1:7" ht="33" customHeight="1">
      <c r="A744" s="17"/>
      <c r="B744" s="22" t="s">
        <v>113</v>
      </c>
      <c r="C744" s="256" t="s">
        <v>115</v>
      </c>
      <c r="D744" s="256"/>
      <c r="E744" s="256"/>
      <c r="F744" s="27">
        <f>F745+F746+F747+F748</f>
        <v>4715148.8800000008</v>
      </c>
      <c r="G744" s="4"/>
    </row>
    <row r="745" spans="1:7" s="80" customFormat="1" ht="20.25" customHeight="1">
      <c r="A745" s="17"/>
      <c r="B745" s="23" t="s">
        <v>233</v>
      </c>
      <c r="C745" s="206" t="s">
        <v>234</v>
      </c>
      <c r="D745" s="206"/>
      <c r="E745" s="206"/>
      <c r="F745" s="14">
        <v>158.4</v>
      </c>
      <c r="G745" s="4"/>
    </row>
    <row r="746" spans="1:7" ht="30" customHeight="1">
      <c r="A746" s="17"/>
      <c r="B746" s="23" t="s">
        <v>215</v>
      </c>
      <c r="C746" s="206" t="s">
        <v>524</v>
      </c>
      <c r="D746" s="206"/>
      <c r="E746" s="206"/>
      <c r="F746" s="14">
        <v>4683205.32</v>
      </c>
      <c r="G746" s="4"/>
    </row>
    <row r="747" spans="1:7" ht="47.25" customHeight="1">
      <c r="A747" s="17"/>
      <c r="B747" s="23" t="s">
        <v>239</v>
      </c>
      <c r="C747" s="206" t="s">
        <v>296</v>
      </c>
      <c r="D747" s="206"/>
      <c r="E747" s="206"/>
      <c r="F747" s="14">
        <v>31785.16</v>
      </c>
      <c r="G747" s="4"/>
    </row>
    <row r="748" spans="1:7">
      <c r="A748" s="17"/>
      <c r="B748" s="23" t="s">
        <v>233</v>
      </c>
      <c r="C748" s="206" t="s">
        <v>234</v>
      </c>
      <c r="D748" s="206"/>
      <c r="E748" s="206"/>
      <c r="F748" s="14">
        <v>0</v>
      </c>
      <c r="G748" s="4"/>
    </row>
    <row r="749" spans="1:7" ht="48" customHeight="1">
      <c r="A749" s="17"/>
      <c r="B749" s="22" t="s">
        <v>114</v>
      </c>
      <c r="C749" s="247" t="s">
        <v>116</v>
      </c>
      <c r="D749" s="247"/>
      <c r="E749" s="247"/>
      <c r="F749" s="27">
        <f>F750+F751</f>
        <v>69174.94</v>
      </c>
      <c r="G749" s="4"/>
    </row>
    <row r="750" spans="1:7" ht="45" customHeight="1">
      <c r="A750" s="17"/>
      <c r="B750" s="23" t="s">
        <v>215</v>
      </c>
      <c r="C750" s="206" t="s">
        <v>524</v>
      </c>
      <c r="D750" s="206"/>
      <c r="E750" s="206"/>
      <c r="F750" s="14">
        <v>38066.400000000001</v>
      </c>
      <c r="G750" s="4"/>
    </row>
    <row r="751" spans="1:7" ht="31.5" customHeight="1">
      <c r="A751" s="17"/>
      <c r="B751" s="23" t="s">
        <v>284</v>
      </c>
      <c r="C751" s="206" t="s">
        <v>285</v>
      </c>
      <c r="D751" s="206"/>
      <c r="E751" s="206"/>
      <c r="F751" s="14">
        <v>31108.54</v>
      </c>
      <c r="G751" s="4"/>
    </row>
    <row r="752" spans="1:7" ht="30" customHeight="1">
      <c r="A752" s="17"/>
      <c r="B752" s="22" t="s">
        <v>117</v>
      </c>
      <c r="C752" s="247" t="s">
        <v>188</v>
      </c>
      <c r="D752" s="247"/>
      <c r="E752" s="247"/>
      <c r="F752" s="27">
        <f>F753</f>
        <v>449895.16</v>
      </c>
      <c r="G752" s="4"/>
    </row>
    <row r="753" spans="1:7" ht="31.5" customHeight="1">
      <c r="A753" s="17"/>
      <c r="B753" s="23" t="s">
        <v>284</v>
      </c>
      <c r="C753" s="206" t="s">
        <v>285</v>
      </c>
      <c r="D753" s="206"/>
      <c r="E753" s="206"/>
      <c r="F753" s="14">
        <v>449895.16</v>
      </c>
      <c r="G753" s="4"/>
    </row>
    <row r="754" spans="1:7">
      <c r="A754" s="17"/>
      <c r="B754" s="22" t="s">
        <v>119</v>
      </c>
      <c r="C754" s="247" t="s">
        <v>120</v>
      </c>
      <c r="D754" s="247"/>
      <c r="E754" s="247"/>
      <c r="F754" s="27">
        <f>F755</f>
        <v>1166.22</v>
      </c>
      <c r="G754" s="4"/>
    </row>
    <row r="755" spans="1:7" ht="39.75" customHeight="1">
      <c r="A755" s="17"/>
      <c r="B755" s="23" t="s">
        <v>215</v>
      </c>
      <c r="C755" s="206" t="s">
        <v>524</v>
      </c>
      <c r="D755" s="206"/>
      <c r="E755" s="206"/>
      <c r="F755" s="14">
        <v>1166.22</v>
      </c>
      <c r="G755" s="4"/>
    </row>
    <row r="756" spans="1:7" s="80" customFormat="1" ht="40.5" hidden="1" customHeight="1">
      <c r="A756" s="17"/>
      <c r="B756" s="47"/>
      <c r="C756" s="133"/>
      <c r="D756" s="133"/>
      <c r="E756" s="133"/>
      <c r="F756" s="49"/>
      <c r="G756" s="4"/>
    </row>
    <row r="757" spans="1:7">
      <c r="A757" s="17"/>
      <c r="B757" s="22" t="s">
        <v>121</v>
      </c>
      <c r="C757" s="247" t="s">
        <v>122</v>
      </c>
      <c r="D757" s="247"/>
      <c r="E757" s="247"/>
      <c r="F757" s="27">
        <f>F758</f>
        <v>394365.12</v>
      </c>
      <c r="G757" s="4"/>
    </row>
    <row r="758" spans="1:7" ht="30.75" customHeight="1">
      <c r="A758" s="17"/>
      <c r="B758" s="23" t="s">
        <v>284</v>
      </c>
      <c r="C758" s="206" t="s">
        <v>285</v>
      </c>
      <c r="D758" s="206"/>
      <c r="E758" s="206"/>
      <c r="F758" s="14">
        <v>394365.12</v>
      </c>
      <c r="G758" s="4"/>
    </row>
    <row r="759" spans="1:7">
      <c r="A759" s="17"/>
      <c r="B759" s="22" t="s">
        <v>123</v>
      </c>
      <c r="C759" s="247" t="s">
        <v>124</v>
      </c>
      <c r="D759" s="247"/>
      <c r="E759" s="247"/>
      <c r="F759" s="27">
        <f>F760+F761</f>
        <v>151575.42000000001</v>
      </c>
      <c r="G759" s="4"/>
    </row>
    <row r="760" spans="1:7">
      <c r="A760" s="17"/>
      <c r="B760" s="23" t="s">
        <v>226</v>
      </c>
      <c r="C760" s="206" t="s">
        <v>227</v>
      </c>
      <c r="D760" s="206"/>
      <c r="E760" s="206"/>
      <c r="F760" s="14">
        <v>3185.42</v>
      </c>
      <c r="G760" s="4"/>
    </row>
    <row r="761" spans="1:7" ht="34.5" customHeight="1">
      <c r="A761" s="17"/>
      <c r="B761" s="23" t="s">
        <v>284</v>
      </c>
      <c r="C761" s="206" t="s">
        <v>285</v>
      </c>
      <c r="D761" s="206"/>
      <c r="E761" s="206"/>
      <c r="F761" s="14">
        <v>148390</v>
      </c>
      <c r="G761" s="4"/>
    </row>
    <row r="762" spans="1:7" ht="30" customHeight="1">
      <c r="A762" s="17"/>
      <c r="B762" s="22" t="s">
        <v>125</v>
      </c>
      <c r="C762" s="247" t="s">
        <v>298</v>
      </c>
      <c r="D762" s="247"/>
      <c r="E762" s="247"/>
      <c r="F762" s="27">
        <f>F763+F764+F765</f>
        <v>104058.88</v>
      </c>
      <c r="G762" s="4"/>
    </row>
    <row r="763" spans="1:7">
      <c r="A763" s="17"/>
      <c r="B763" s="23" t="s">
        <v>294</v>
      </c>
      <c r="C763" s="206" t="s">
        <v>295</v>
      </c>
      <c r="D763" s="206"/>
      <c r="E763" s="206"/>
      <c r="F763" s="14">
        <v>19757.560000000001</v>
      </c>
      <c r="G763" s="4"/>
    </row>
    <row r="764" spans="1:7" ht="42.75" customHeight="1">
      <c r="A764" s="17"/>
      <c r="B764" s="23" t="s">
        <v>215</v>
      </c>
      <c r="C764" s="206" t="s">
        <v>524</v>
      </c>
      <c r="D764" s="206"/>
      <c r="E764" s="206"/>
      <c r="F764" s="14">
        <v>84200</v>
      </c>
      <c r="G764" s="4"/>
    </row>
    <row r="765" spans="1:7" ht="46.5" customHeight="1">
      <c r="A765" s="17"/>
      <c r="B765" s="23" t="s">
        <v>239</v>
      </c>
      <c r="C765" s="206" t="s">
        <v>296</v>
      </c>
      <c r="D765" s="206"/>
      <c r="E765" s="206"/>
      <c r="F765" s="14">
        <v>101.32</v>
      </c>
      <c r="G765" s="4"/>
    </row>
    <row r="766" spans="1:7">
      <c r="A766" s="17"/>
      <c r="B766" s="22" t="s">
        <v>127</v>
      </c>
      <c r="C766" s="247" t="s">
        <v>65</v>
      </c>
      <c r="D766" s="247"/>
      <c r="E766" s="247"/>
      <c r="F766" s="27">
        <f>F767+F768+F769</f>
        <v>508874.66</v>
      </c>
      <c r="G766" s="4"/>
    </row>
    <row r="767" spans="1:7">
      <c r="A767" s="17"/>
      <c r="B767" s="23" t="s">
        <v>233</v>
      </c>
      <c r="C767" s="206" t="s">
        <v>234</v>
      </c>
      <c r="D767" s="206"/>
      <c r="E767" s="206"/>
      <c r="F767" s="14">
        <v>19104.66</v>
      </c>
      <c r="G767" s="4"/>
    </row>
    <row r="768" spans="1:7" ht="45" customHeight="1">
      <c r="A768" s="17"/>
      <c r="B768" s="23" t="s">
        <v>215</v>
      </c>
      <c r="C768" s="206" t="s">
        <v>216</v>
      </c>
      <c r="D768" s="206"/>
      <c r="E768" s="206"/>
      <c r="F768" s="14">
        <v>770</v>
      </c>
      <c r="G768" s="4"/>
    </row>
    <row r="769" spans="1:7" ht="34.5" customHeight="1">
      <c r="A769" s="17"/>
      <c r="B769" s="23" t="s">
        <v>284</v>
      </c>
      <c r="C769" s="206" t="s">
        <v>285</v>
      </c>
      <c r="D769" s="206"/>
      <c r="E769" s="206"/>
      <c r="F769" s="14">
        <v>489000</v>
      </c>
      <c r="G769" s="4"/>
    </row>
    <row r="770" spans="1:7" s="80" customFormat="1" ht="17.25" customHeight="1">
      <c r="A770" s="47"/>
      <c r="B770" s="47"/>
      <c r="C770" s="133"/>
      <c r="D770" s="133"/>
      <c r="E770" s="133"/>
      <c r="F770" s="49"/>
      <c r="G770" s="4"/>
    </row>
    <row r="771" spans="1:7" ht="14.25" customHeight="1">
      <c r="A771" s="255"/>
      <c r="B771" s="255"/>
      <c r="C771" s="255"/>
      <c r="D771" s="255"/>
      <c r="E771" s="255"/>
      <c r="F771" s="180"/>
      <c r="G771" s="4"/>
    </row>
    <row r="772" spans="1:7">
      <c r="A772" s="47"/>
      <c r="B772" s="47"/>
      <c r="C772" s="48"/>
      <c r="D772" s="48"/>
      <c r="E772" s="48"/>
      <c r="F772" s="49"/>
      <c r="G772" s="4"/>
    </row>
    <row r="773" spans="1:7">
      <c r="A773" s="248" t="s">
        <v>299</v>
      </c>
      <c r="B773" s="248"/>
      <c r="C773" s="248"/>
      <c r="D773" s="248"/>
      <c r="E773" s="248"/>
      <c r="F773" s="127">
        <f>F774</f>
        <v>282508.01999999996</v>
      </c>
      <c r="G773" s="4"/>
    </row>
    <row r="774" spans="1:7">
      <c r="A774" s="17"/>
      <c r="B774" s="22" t="s">
        <v>129</v>
      </c>
      <c r="C774" s="247" t="s">
        <v>130</v>
      </c>
      <c r="D774" s="247"/>
      <c r="E774" s="247"/>
      <c r="F774" s="27">
        <f>F775+F776</f>
        <v>282508.01999999996</v>
      </c>
      <c r="G774" s="4"/>
    </row>
    <row r="775" spans="1:7" ht="28.5" customHeight="1">
      <c r="A775" s="17"/>
      <c r="B775" s="23" t="s">
        <v>284</v>
      </c>
      <c r="C775" s="206" t="s">
        <v>285</v>
      </c>
      <c r="D775" s="206"/>
      <c r="E775" s="206"/>
      <c r="F775" s="14">
        <v>271924.71999999997</v>
      </c>
      <c r="G775" s="4"/>
    </row>
    <row r="776" spans="1:7" ht="61.5" customHeight="1">
      <c r="A776" s="17"/>
      <c r="B776" s="23" t="s">
        <v>300</v>
      </c>
      <c r="C776" s="206" t="s">
        <v>301</v>
      </c>
      <c r="D776" s="206"/>
      <c r="E776" s="206"/>
      <c r="F776" s="14">
        <v>10583.3</v>
      </c>
      <c r="G776" s="4"/>
    </row>
    <row r="777" spans="1:7" s="80" customFormat="1" ht="16.5" customHeight="1">
      <c r="A777" s="17"/>
      <c r="B777" s="47"/>
      <c r="C777" s="133"/>
      <c r="D777" s="133"/>
      <c r="E777" s="133"/>
      <c r="F777" s="49"/>
      <c r="G777" s="4"/>
    </row>
    <row r="778" spans="1:7">
      <c r="A778" s="246" t="s">
        <v>302</v>
      </c>
      <c r="B778" s="246"/>
      <c r="C778" s="246"/>
      <c r="D778" s="246"/>
      <c r="E778" s="246"/>
      <c r="F778" s="127">
        <f>F779+F785+F788</f>
        <v>639219.07000000007</v>
      </c>
      <c r="G778" s="4"/>
    </row>
    <row r="779" spans="1:7" s="80" customFormat="1">
      <c r="A779" s="168"/>
      <c r="B779" s="166" t="s">
        <v>194</v>
      </c>
      <c r="C779" s="231" t="s">
        <v>195</v>
      </c>
      <c r="D779" s="232"/>
      <c r="E779" s="233"/>
      <c r="F779" s="193">
        <f>F780+F781+F782</f>
        <v>611573.54</v>
      </c>
      <c r="G779" s="4"/>
    </row>
    <row r="780" spans="1:7" s="80" customFormat="1" ht="28.5" customHeight="1">
      <c r="A780" s="168"/>
      <c r="B780" s="165" t="s">
        <v>272</v>
      </c>
      <c r="C780" s="249" t="s">
        <v>528</v>
      </c>
      <c r="D780" s="250"/>
      <c r="E780" s="251"/>
      <c r="F780" s="14">
        <v>608384.04</v>
      </c>
      <c r="G780" s="4"/>
    </row>
    <row r="781" spans="1:7" s="80" customFormat="1" ht="15.75" customHeight="1">
      <c r="A781" s="168"/>
      <c r="B781" s="165" t="s">
        <v>219</v>
      </c>
      <c r="C781" s="252" t="s">
        <v>304</v>
      </c>
      <c r="D781" s="253"/>
      <c r="E781" s="254"/>
      <c r="F781" s="14">
        <v>2424.4</v>
      </c>
      <c r="G781" s="4"/>
    </row>
    <row r="782" spans="1:7" s="80" customFormat="1">
      <c r="A782" s="168"/>
      <c r="B782" s="165" t="s">
        <v>250</v>
      </c>
      <c r="C782" s="252" t="s">
        <v>251</v>
      </c>
      <c r="D782" s="253"/>
      <c r="E782" s="254"/>
      <c r="F782" s="14">
        <v>765.1</v>
      </c>
      <c r="G782" s="4"/>
    </row>
    <row r="783" spans="1:7" s="80" customFormat="1">
      <c r="A783" s="168"/>
      <c r="B783" s="186"/>
      <c r="C783" s="188"/>
      <c r="D783" s="189"/>
      <c r="E783" s="190"/>
      <c r="F783" s="14"/>
      <c r="G783" s="4"/>
    </row>
    <row r="784" spans="1:7" s="80" customFormat="1">
      <c r="A784" s="168"/>
      <c r="B784" s="186"/>
      <c r="C784" s="188"/>
      <c r="D784" s="189"/>
      <c r="E784" s="190"/>
      <c r="F784" s="14"/>
      <c r="G784" s="4"/>
    </row>
    <row r="785" spans="1:7" ht="29.25" customHeight="1">
      <c r="A785" s="17"/>
      <c r="B785" s="22" t="s">
        <v>131</v>
      </c>
      <c r="C785" s="247" t="s">
        <v>303</v>
      </c>
      <c r="D785" s="247"/>
      <c r="E785" s="247"/>
      <c r="F785" s="27">
        <f>F786+F787</f>
        <v>24208.66</v>
      </c>
      <c r="G785" s="4"/>
    </row>
    <row r="786" spans="1:7">
      <c r="A786" s="17"/>
      <c r="B786" s="23" t="s">
        <v>219</v>
      </c>
      <c r="C786" s="206" t="s">
        <v>304</v>
      </c>
      <c r="D786" s="206"/>
      <c r="E786" s="206"/>
      <c r="F786" s="14">
        <v>24208.66</v>
      </c>
      <c r="G786" s="4"/>
    </row>
    <row r="787" spans="1:7" ht="30.75" customHeight="1">
      <c r="A787" s="17"/>
      <c r="B787" s="23" t="s">
        <v>284</v>
      </c>
      <c r="C787" s="206" t="s">
        <v>285</v>
      </c>
      <c r="D787" s="206"/>
      <c r="E787" s="206"/>
      <c r="F787" s="14"/>
      <c r="G787" s="4"/>
    </row>
    <row r="788" spans="1:7" ht="31.5" customHeight="1">
      <c r="A788" s="17"/>
      <c r="B788" s="22" t="s">
        <v>133</v>
      </c>
      <c r="C788" s="247" t="s">
        <v>303</v>
      </c>
      <c r="D788" s="247"/>
      <c r="E788" s="247"/>
      <c r="F788" s="27">
        <f>F789</f>
        <v>3436.87</v>
      </c>
      <c r="G788" s="4"/>
    </row>
    <row r="789" spans="1:7">
      <c r="A789" s="17"/>
      <c r="B789" s="23" t="s">
        <v>305</v>
      </c>
      <c r="C789" s="206" t="s">
        <v>306</v>
      </c>
      <c r="D789" s="206"/>
      <c r="E789" s="206"/>
      <c r="F789" s="14">
        <v>3436.87</v>
      </c>
      <c r="G789" s="4"/>
    </row>
    <row r="790" spans="1:7" s="53" customFormat="1">
      <c r="A790" s="17"/>
      <c r="B790" s="17"/>
      <c r="C790" s="51"/>
      <c r="D790" s="51"/>
      <c r="E790" s="51"/>
      <c r="F790" s="9"/>
      <c r="G790" s="4"/>
    </row>
    <row r="791" spans="1:7" s="80" customFormat="1" ht="15.75" customHeight="1">
      <c r="A791" s="17"/>
      <c r="B791" s="47"/>
      <c r="C791" s="133"/>
      <c r="D791" s="133"/>
      <c r="E791" s="133"/>
      <c r="F791" s="49"/>
      <c r="G791" s="4"/>
    </row>
    <row r="792" spans="1:7">
      <c r="A792" s="17"/>
      <c r="B792" s="17"/>
      <c r="C792" s="4"/>
      <c r="D792" s="4"/>
      <c r="E792" s="4"/>
      <c r="F792" s="9"/>
      <c r="G792" s="4"/>
    </row>
    <row r="793" spans="1:7">
      <c r="A793" s="17"/>
      <c r="B793" s="17"/>
      <c r="C793" s="228" t="s">
        <v>151</v>
      </c>
      <c r="D793" s="228"/>
      <c r="E793" s="228"/>
      <c r="F793" s="63">
        <f>F601+F610+F615+F623+F629+F647+F657+F661+F699+F706+F732+F736+F771+F773+F778</f>
        <v>34782380.280000009</v>
      </c>
      <c r="G793" s="4"/>
    </row>
    <row r="794" spans="1:7" s="80" customFormat="1">
      <c r="A794" s="17"/>
      <c r="B794" s="17"/>
      <c r="C794" s="114"/>
      <c r="D794" s="114"/>
      <c r="E794" s="114"/>
      <c r="F794" s="63"/>
      <c r="G794" s="4"/>
    </row>
    <row r="795" spans="1:7" s="80" customFormat="1">
      <c r="A795" s="17"/>
      <c r="B795" s="17"/>
      <c r="C795" s="154"/>
      <c r="D795" s="154"/>
      <c r="E795" s="154"/>
      <c r="F795" s="63"/>
      <c r="G795" s="4"/>
    </row>
    <row r="796" spans="1:7" s="80" customFormat="1">
      <c r="A796" s="17"/>
      <c r="B796" s="17"/>
      <c r="C796" s="154"/>
      <c r="D796" s="154"/>
      <c r="E796" s="154"/>
      <c r="F796" s="63"/>
      <c r="G796" s="4"/>
    </row>
    <row r="797" spans="1:7" s="80" customFormat="1">
      <c r="A797" s="17"/>
      <c r="B797" s="17"/>
      <c r="C797" s="154"/>
      <c r="D797" s="154"/>
      <c r="E797" s="154"/>
      <c r="F797" s="63"/>
      <c r="G797" s="4"/>
    </row>
    <row r="798" spans="1:7" s="80" customFormat="1">
      <c r="A798" s="17"/>
      <c r="B798" s="17"/>
      <c r="C798" s="154"/>
      <c r="D798" s="154"/>
      <c r="E798" s="154"/>
      <c r="F798" s="63"/>
      <c r="G798" s="4"/>
    </row>
    <row r="799" spans="1:7" s="80" customFormat="1">
      <c r="A799" s="17"/>
      <c r="B799" s="17"/>
      <c r="C799" s="154"/>
      <c r="D799" s="154"/>
      <c r="E799" s="154"/>
      <c r="F799" s="63"/>
      <c r="G799" s="4"/>
    </row>
    <row r="800" spans="1:7" s="80" customFormat="1">
      <c r="A800" s="17"/>
      <c r="B800" s="17"/>
      <c r="C800" s="154"/>
      <c r="D800" s="154"/>
      <c r="E800" s="154"/>
      <c r="F800" s="63"/>
      <c r="G800" s="4"/>
    </row>
    <row r="801" spans="1:11" s="80" customFormat="1">
      <c r="A801" s="17"/>
      <c r="B801" s="17"/>
      <c r="C801" s="154"/>
      <c r="D801" s="154"/>
      <c r="E801" s="154"/>
      <c r="F801" s="63"/>
      <c r="G801" s="4"/>
    </row>
    <row r="802" spans="1:11" s="80" customFormat="1">
      <c r="A802" s="17"/>
      <c r="B802" s="17"/>
      <c r="C802" s="154"/>
      <c r="D802" s="154"/>
      <c r="E802" s="154"/>
      <c r="F802" s="63"/>
      <c r="G802" s="4"/>
    </row>
    <row r="803" spans="1:11" s="80" customFormat="1">
      <c r="A803" s="17"/>
      <c r="B803" s="17"/>
      <c r="C803" s="154"/>
      <c r="D803" s="154"/>
      <c r="E803" s="154"/>
      <c r="F803" s="63"/>
      <c r="G803" s="4"/>
    </row>
    <row r="804" spans="1:11" s="80" customFormat="1">
      <c r="A804" s="17"/>
      <c r="B804" s="17"/>
      <c r="C804" s="154"/>
      <c r="D804" s="154"/>
      <c r="E804" s="154"/>
      <c r="F804" s="63"/>
      <c r="G804" s="4"/>
    </row>
    <row r="805" spans="1:11" s="80" customFormat="1">
      <c r="A805" s="17"/>
      <c r="B805" s="17"/>
      <c r="C805" s="154"/>
      <c r="D805" s="154"/>
      <c r="E805" s="154"/>
      <c r="F805" s="63"/>
      <c r="G805" s="4"/>
    </row>
    <row r="806" spans="1:11" s="80" customFormat="1">
      <c r="A806" s="17"/>
      <c r="B806" s="17"/>
      <c r="C806" s="154"/>
      <c r="D806" s="154"/>
      <c r="E806" s="154"/>
      <c r="F806" s="63"/>
      <c r="G806" s="4"/>
    </row>
    <row r="807" spans="1:11" s="80" customFormat="1">
      <c r="A807" s="17"/>
      <c r="B807" s="17"/>
      <c r="C807" s="154"/>
      <c r="D807" s="154"/>
      <c r="E807" s="154"/>
      <c r="F807" s="63"/>
      <c r="G807" s="4"/>
    </row>
    <row r="808" spans="1:11" s="80" customFormat="1">
      <c r="A808" s="17"/>
      <c r="B808" s="17"/>
      <c r="C808" s="154"/>
      <c r="D808" s="154"/>
      <c r="E808" s="154"/>
      <c r="F808" s="63"/>
      <c r="G808" s="4"/>
    </row>
    <row r="809" spans="1:11" s="80" customFormat="1">
      <c r="A809" s="17"/>
      <c r="B809" s="17"/>
      <c r="C809" s="154"/>
      <c r="D809" s="154"/>
      <c r="E809" s="154"/>
      <c r="F809" s="63"/>
      <c r="G809" s="4"/>
    </row>
    <row r="810" spans="1:11" s="80" customFormat="1">
      <c r="A810" s="17"/>
      <c r="B810" s="17"/>
      <c r="C810" s="154"/>
      <c r="D810" s="154"/>
      <c r="E810" s="154"/>
      <c r="F810" s="63"/>
      <c r="G810" s="4"/>
    </row>
    <row r="811" spans="1:11" s="80" customFormat="1">
      <c r="A811" s="17"/>
      <c r="B811" s="17"/>
      <c r="C811" s="154"/>
      <c r="D811" s="154"/>
      <c r="E811" s="154"/>
      <c r="F811" s="63"/>
      <c r="G811" s="4"/>
    </row>
    <row r="812" spans="1:11" s="80" customFormat="1" ht="279.75" customHeight="1">
      <c r="A812" s="17"/>
      <c r="B812" s="47"/>
      <c r="C812" s="194"/>
      <c r="D812" s="194"/>
      <c r="E812" s="194"/>
      <c r="F812" s="180"/>
      <c r="G812" s="50"/>
      <c r="H812" s="112"/>
      <c r="I812" s="112"/>
      <c r="J812" s="112"/>
      <c r="K812" s="112"/>
    </row>
    <row r="813" spans="1:11" s="80" customFormat="1" hidden="1">
      <c r="A813" s="17"/>
      <c r="B813" s="17"/>
      <c r="C813" s="154"/>
      <c r="D813" s="154"/>
      <c r="E813" s="154"/>
      <c r="F813" s="63"/>
      <c r="G813" s="4"/>
    </row>
    <row r="814" spans="1:11" s="80" customFormat="1" hidden="1">
      <c r="A814" s="17"/>
      <c r="B814" s="17"/>
      <c r="C814" s="154"/>
      <c r="D814" s="154"/>
      <c r="E814" s="154"/>
      <c r="F814" s="63"/>
      <c r="G814" s="4"/>
    </row>
    <row r="815" spans="1:11" s="80" customFormat="1" hidden="1">
      <c r="A815" s="17"/>
      <c r="B815" s="17"/>
      <c r="C815" s="154"/>
      <c r="D815" s="154"/>
      <c r="E815" s="154"/>
      <c r="F815" s="63"/>
      <c r="G815" s="4"/>
    </row>
    <row r="816" spans="1:11" s="80" customFormat="1" hidden="1">
      <c r="A816" s="17"/>
      <c r="B816" s="17"/>
      <c r="C816" s="154"/>
      <c r="D816" s="154"/>
      <c r="E816" s="154"/>
      <c r="F816" s="63"/>
      <c r="G816" s="4"/>
    </row>
    <row r="817" spans="1:7" s="80" customFormat="1" hidden="1">
      <c r="A817" s="17"/>
      <c r="B817" s="17"/>
      <c r="C817" s="154"/>
      <c r="D817" s="154"/>
      <c r="E817" s="154"/>
      <c r="F817" s="63"/>
      <c r="G817" s="4"/>
    </row>
    <row r="818" spans="1:7" s="80" customFormat="1" hidden="1">
      <c r="A818" s="17"/>
      <c r="B818" s="17"/>
      <c r="C818" s="154"/>
      <c r="D818" s="154"/>
      <c r="E818" s="154"/>
      <c r="F818" s="63"/>
      <c r="G818" s="4"/>
    </row>
    <row r="819" spans="1:7" s="80" customFormat="1" hidden="1">
      <c r="A819" s="17"/>
      <c r="B819" s="17"/>
      <c r="C819" s="154"/>
      <c r="D819" s="154"/>
      <c r="E819" s="154"/>
      <c r="F819" s="63"/>
      <c r="G819" s="4"/>
    </row>
    <row r="820" spans="1:7" s="80" customFormat="1" hidden="1">
      <c r="A820" s="17"/>
      <c r="B820" s="17"/>
      <c r="C820" s="228" t="s">
        <v>546</v>
      </c>
      <c r="D820" s="228"/>
      <c r="E820" s="228"/>
      <c r="F820" s="63"/>
      <c r="G820" s="4"/>
    </row>
    <row r="821" spans="1:7" hidden="1">
      <c r="A821" s="17"/>
      <c r="B821" s="17"/>
      <c r="C821" s="4"/>
      <c r="D821" s="4"/>
      <c r="E821" s="4"/>
      <c r="F821" s="9"/>
      <c r="G821" s="4"/>
    </row>
    <row r="822" spans="1:7" hidden="1">
      <c r="A822" s="17"/>
      <c r="B822" s="17"/>
      <c r="C822" s="71"/>
      <c r="D822" s="71"/>
      <c r="E822" s="71"/>
      <c r="F822" s="9"/>
      <c r="G822" s="4"/>
    </row>
    <row r="823" spans="1:7" ht="30.75" customHeight="1">
      <c r="A823" s="245" t="s">
        <v>711</v>
      </c>
      <c r="B823" s="245"/>
      <c r="C823" s="245"/>
      <c r="D823" s="245"/>
      <c r="E823" s="245"/>
      <c r="F823" s="245"/>
      <c r="G823" s="4"/>
    </row>
    <row r="824" spans="1:7">
      <c r="A824" s="17"/>
      <c r="B824" s="17"/>
      <c r="C824" s="71"/>
      <c r="D824" s="71"/>
      <c r="E824" s="71"/>
      <c r="F824" s="9"/>
      <c r="G824" s="4"/>
    </row>
    <row r="825" spans="1:7">
      <c r="A825" s="214" t="s">
        <v>310</v>
      </c>
      <c r="B825" s="214"/>
      <c r="C825" s="214"/>
      <c r="D825" s="214"/>
      <c r="E825" s="214"/>
      <c r="F825" s="127">
        <f>F826+F847+F850+F854</f>
        <v>2590849.6</v>
      </c>
      <c r="G825" s="4"/>
    </row>
    <row r="826" spans="1:7">
      <c r="A826" s="17"/>
      <c r="B826" s="22" t="s">
        <v>60</v>
      </c>
      <c r="C826" s="218" t="s">
        <v>61</v>
      </c>
      <c r="D826" s="218"/>
      <c r="E826" s="218"/>
      <c r="F826" s="27">
        <f>F827+F832+F843</f>
        <v>1440982.8</v>
      </c>
      <c r="G826" s="4"/>
    </row>
    <row r="827" spans="1:7">
      <c r="A827" s="17"/>
      <c r="B827" s="23" t="s">
        <v>311</v>
      </c>
      <c r="C827" s="211" t="s">
        <v>312</v>
      </c>
      <c r="D827" s="211"/>
      <c r="E827" s="211"/>
      <c r="F827" s="14">
        <f>E828+E829+E830+E831</f>
        <v>105692.68000000001</v>
      </c>
      <c r="G827" s="4"/>
    </row>
    <row r="828" spans="1:7">
      <c r="A828" s="17"/>
      <c r="B828" s="17"/>
      <c r="C828" s="211" t="s">
        <v>516</v>
      </c>
      <c r="D828" s="211"/>
      <c r="E828" s="40">
        <v>75407.61</v>
      </c>
      <c r="F828" s="9"/>
      <c r="G828" s="4"/>
    </row>
    <row r="829" spans="1:7">
      <c r="A829" s="17"/>
      <c r="B829" s="17"/>
      <c r="C829" s="211" t="s">
        <v>561</v>
      </c>
      <c r="D829" s="211"/>
      <c r="E829" s="40">
        <v>3310.25</v>
      </c>
      <c r="F829" s="9"/>
      <c r="G829" s="4"/>
    </row>
    <row r="830" spans="1:7" s="77" customFormat="1" ht="28.5" customHeight="1">
      <c r="A830" s="17"/>
      <c r="B830" s="17"/>
      <c r="C830" s="211" t="s">
        <v>641</v>
      </c>
      <c r="D830" s="211"/>
      <c r="E830" s="40">
        <v>18681.400000000001</v>
      </c>
      <c r="F830" s="9"/>
      <c r="G830" s="4"/>
    </row>
    <row r="831" spans="1:7" s="77" customFormat="1" ht="42" customHeight="1">
      <c r="A831" s="17"/>
      <c r="B831" s="17"/>
      <c r="C831" s="210" t="s">
        <v>642</v>
      </c>
      <c r="D831" s="210"/>
      <c r="E831" s="65">
        <v>8293.42</v>
      </c>
      <c r="F831" s="9"/>
      <c r="G831" s="4"/>
    </row>
    <row r="832" spans="1:7">
      <c r="A832" s="17"/>
      <c r="B832" s="23" t="s">
        <v>313</v>
      </c>
      <c r="C832" s="211" t="s">
        <v>511</v>
      </c>
      <c r="D832" s="211"/>
      <c r="E832" s="211"/>
      <c r="F832" s="14">
        <f>E833+E834+E835+E836+E837+E838+E839+E840+E841+E842</f>
        <v>636134.02</v>
      </c>
      <c r="G832" s="4"/>
    </row>
    <row r="833" spans="1:7" ht="21.75" customHeight="1">
      <c r="A833" s="17"/>
      <c r="B833" s="17"/>
      <c r="C833" s="211" t="s">
        <v>563</v>
      </c>
      <c r="D833" s="211"/>
      <c r="E833" s="40">
        <v>61286.73</v>
      </c>
      <c r="F833" s="9"/>
      <c r="G833" s="4"/>
    </row>
    <row r="834" spans="1:7" ht="45" customHeight="1">
      <c r="A834" s="17"/>
      <c r="B834" s="17"/>
      <c r="C834" s="211" t="s">
        <v>517</v>
      </c>
      <c r="D834" s="211"/>
      <c r="E834" s="40">
        <v>322946.02</v>
      </c>
      <c r="F834" s="9"/>
      <c r="G834" s="4"/>
    </row>
    <row r="835" spans="1:7" ht="39" customHeight="1">
      <c r="A835" s="17"/>
      <c r="B835" s="17"/>
      <c r="C835" s="211" t="s">
        <v>618</v>
      </c>
      <c r="D835" s="211"/>
      <c r="E835" s="40">
        <v>105745.36</v>
      </c>
      <c r="F835" s="9"/>
      <c r="G835" s="4"/>
    </row>
    <row r="836" spans="1:7" s="77" customFormat="1" ht="48" customHeight="1">
      <c r="A836" s="17"/>
      <c r="B836" s="17"/>
      <c r="C836" s="211" t="s">
        <v>547</v>
      </c>
      <c r="D836" s="211"/>
      <c r="E836" s="40">
        <v>32120.9</v>
      </c>
      <c r="F836" s="9"/>
      <c r="G836" s="4"/>
    </row>
    <row r="837" spans="1:7" s="80" customFormat="1" ht="45" customHeight="1">
      <c r="A837" s="17"/>
      <c r="B837" s="17"/>
      <c r="C837" s="207" t="s">
        <v>643</v>
      </c>
      <c r="D837" s="209"/>
      <c r="E837" s="40">
        <v>573.08000000000004</v>
      </c>
      <c r="F837" s="9"/>
      <c r="G837" s="4"/>
    </row>
    <row r="838" spans="1:7" s="80" customFormat="1" ht="52.5" customHeight="1">
      <c r="A838" s="17"/>
      <c r="B838" s="17"/>
      <c r="C838" s="207" t="s">
        <v>645</v>
      </c>
      <c r="D838" s="208"/>
      <c r="E838" s="40">
        <v>23089.43</v>
      </c>
      <c r="F838" s="9"/>
      <c r="G838" s="4"/>
    </row>
    <row r="839" spans="1:7" s="80" customFormat="1" ht="37.5" customHeight="1">
      <c r="A839" s="17"/>
      <c r="B839" s="17"/>
      <c r="C839" s="207" t="s">
        <v>646</v>
      </c>
      <c r="D839" s="208"/>
      <c r="E839" s="40">
        <v>36900</v>
      </c>
      <c r="F839" s="9"/>
      <c r="G839" s="4"/>
    </row>
    <row r="840" spans="1:7" s="80" customFormat="1" ht="33.75" customHeight="1">
      <c r="A840" s="17"/>
      <c r="B840" s="17"/>
      <c r="C840" s="207" t="s">
        <v>647</v>
      </c>
      <c r="D840" s="208"/>
      <c r="E840" s="40">
        <v>8917.5</v>
      </c>
      <c r="F840" s="9"/>
      <c r="G840" s="4"/>
    </row>
    <row r="841" spans="1:7" s="80" customFormat="1" ht="45" customHeight="1">
      <c r="A841" s="17"/>
      <c r="B841" s="17"/>
      <c r="C841" s="207" t="s">
        <v>644</v>
      </c>
      <c r="D841" s="208"/>
      <c r="E841" s="40">
        <v>35055</v>
      </c>
      <c r="F841" s="9"/>
      <c r="G841" s="4"/>
    </row>
    <row r="842" spans="1:7" s="77" customFormat="1" ht="21" customHeight="1">
      <c r="A842" s="17"/>
      <c r="B842" s="17"/>
      <c r="C842" s="211" t="s">
        <v>562</v>
      </c>
      <c r="D842" s="211"/>
      <c r="E842" s="134">
        <v>9500</v>
      </c>
      <c r="F842" s="9"/>
      <c r="G842" s="4"/>
    </row>
    <row r="843" spans="1:7" ht="15.75" customHeight="1">
      <c r="A843" s="17"/>
      <c r="B843" s="128" t="s">
        <v>315</v>
      </c>
      <c r="C843" s="207" t="s">
        <v>511</v>
      </c>
      <c r="D843" s="212"/>
      <c r="E843" s="209"/>
      <c r="F843" s="14">
        <f>E844+E845+E846</f>
        <v>699156.1</v>
      </c>
      <c r="G843" s="4"/>
    </row>
    <row r="844" spans="1:7" s="80" customFormat="1" ht="25.5" customHeight="1">
      <c r="A844" s="17"/>
      <c r="B844" s="47"/>
      <c r="C844" s="207" t="s">
        <v>563</v>
      </c>
      <c r="D844" s="213"/>
      <c r="E844" s="134">
        <v>70799.62</v>
      </c>
      <c r="F844" s="49"/>
      <c r="G844" s="4"/>
    </row>
    <row r="845" spans="1:7" s="80" customFormat="1" ht="25.5" customHeight="1">
      <c r="A845" s="17"/>
      <c r="B845" s="47"/>
      <c r="C845" s="207" t="s">
        <v>648</v>
      </c>
      <c r="D845" s="208"/>
      <c r="E845" s="134">
        <v>153854</v>
      </c>
      <c r="F845" s="49"/>
      <c r="G845" s="4"/>
    </row>
    <row r="846" spans="1:7" ht="45" customHeight="1">
      <c r="A846" s="17"/>
      <c r="B846" s="17"/>
      <c r="C846" s="207" t="s">
        <v>517</v>
      </c>
      <c r="D846" s="209"/>
      <c r="E846" s="134">
        <v>474502.48</v>
      </c>
      <c r="F846" s="9"/>
      <c r="G846" s="4"/>
    </row>
    <row r="847" spans="1:7">
      <c r="A847" s="17"/>
      <c r="B847" s="22" t="s">
        <v>155</v>
      </c>
      <c r="C847" s="218" t="s">
        <v>156</v>
      </c>
      <c r="D847" s="218"/>
      <c r="E847" s="218"/>
      <c r="F847" s="27">
        <f>F848</f>
        <v>33519.74</v>
      </c>
      <c r="G847" s="4"/>
    </row>
    <row r="848" spans="1:7" ht="33" customHeight="1">
      <c r="A848" s="17"/>
      <c r="B848" s="23" t="s">
        <v>316</v>
      </c>
      <c r="C848" s="211" t="s">
        <v>530</v>
      </c>
      <c r="D848" s="211"/>
      <c r="E848" s="211"/>
      <c r="F848" s="14">
        <v>33519.74</v>
      </c>
      <c r="G848" s="4"/>
    </row>
    <row r="849" spans="1:7" s="80" customFormat="1" ht="19.5" customHeight="1">
      <c r="A849" s="17"/>
      <c r="B849" s="47"/>
      <c r="C849" s="191"/>
      <c r="D849" s="191"/>
      <c r="E849" s="191"/>
      <c r="F849" s="49"/>
      <c r="G849" s="4"/>
    </row>
    <row r="850" spans="1:7">
      <c r="A850" s="17"/>
      <c r="B850" s="22" t="s">
        <v>62</v>
      </c>
      <c r="C850" s="218" t="s">
        <v>63</v>
      </c>
      <c r="D850" s="218"/>
      <c r="E850" s="218"/>
      <c r="F850" s="27">
        <f>F851</f>
        <v>244174.14</v>
      </c>
      <c r="G850" s="4"/>
    </row>
    <row r="851" spans="1:7">
      <c r="A851" s="17"/>
      <c r="B851" s="23" t="s">
        <v>313</v>
      </c>
      <c r="C851" s="211" t="s">
        <v>511</v>
      </c>
      <c r="D851" s="211"/>
      <c r="E851" s="211"/>
      <c r="F851" s="14">
        <v>244174.14</v>
      </c>
      <c r="G851" s="4"/>
    </row>
    <row r="852" spans="1:7">
      <c r="A852" s="17"/>
      <c r="B852" s="17"/>
      <c r="C852" s="211" t="s">
        <v>564</v>
      </c>
      <c r="D852" s="211"/>
      <c r="E852" s="211"/>
      <c r="F852" s="9"/>
      <c r="G852" s="4"/>
    </row>
    <row r="853" spans="1:7" s="80" customFormat="1">
      <c r="A853" s="17"/>
      <c r="B853" s="47"/>
      <c r="C853" s="153"/>
      <c r="D853" s="153"/>
      <c r="E853" s="153"/>
      <c r="F853" s="9"/>
      <c r="G853" s="4"/>
    </row>
    <row r="854" spans="1:7" ht="19.5" customHeight="1">
      <c r="A854" s="17"/>
      <c r="B854" s="22" t="s">
        <v>64</v>
      </c>
      <c r="C854" s="218" t="s">
        <v>65</v>
      </c>
      <c r="D854" s="218"/>
      <c r="E854" s="218"/>
      <c r="F854" s="27">
        <f>E855+E856</f>
        <v>872172.91999999993</v>
      </c>
      <c r="G854" s="4"/>
    </row>
    <row r="855" spans="1:7">
      <c r="A855" s="17"/>
      <c r="B855" s="17"/>
      <c r="C855" s="211" t="s">
        <v>317</v>
      </c>
      <c r="D855" s="211"/>
      <c r="E855" s="134">
        <v>855072.07</v>
      </c>
      <c r="F855" s="9"/>
      <c r="G855" s="4"/>
    </row>
    <row r="856" spans="1:7" ht="15" customHeight="1">
      <c r="A856" s="17"/>
      <c r="B856" s="17"/>
      <c r="C856" s="211" t="s">
        <v>318</v>
      </c>
      <c r="D856" s="211"/>
      <c r="E856" s="134">
        <v>17100.849999999999</v>
      </c>
      <c r="F856" s="9"/>
      <c r="G856" s="4"/>
    </row>
    <row r="857" spans="1:7" s="80" customFormat="1">
      <c r="A857" s="17"/>
      <c r="B857" s="17"/>
      <c r="C857" s="71"/>
      <c r="D857" s="71"/>
      <c r="E857" s="72"/>
      <c r="F857" s="9"/>
      <c r="G857" s="4"/>
    </row>
    <row r="858" spans="1:7">
      <c r="A858" s="214" t="s">
        <v>319</v>
      </c>
      <c r="B858" s="214"/>
      <c r="C858" s="214"/>
      <c r="D858" s="214"/>
      <c r="E858" s="214"/>
      <c r="F858" s="127">
        <f>F859+F865</f>
        <v>956974.01</v>
      </c>
      <c r="G858" s="4"/>
    </row>
    <row r="859" spans="1:7">
      <c r="A859" s="17"/>
      <c r="B859" s="22" t="s">
        <v>157</v>
      </c>
      <c r="C859" s="218" t="s">
        <v>158</v>
      </c>
      <c r="D859" s="218"/>
      <c r="E859" s="218"/>
      <c r="F859" s="27">
        <f>F860</f>
        <v>289153.22000000003</v>
      </c>
      <c r="G859" s="4"/>
    </row>
    <row r="860" spans="1:7" ht="45" customHeight="1">
      <c r="A860" s="17"/>
      <c r="B860" s="23" t="s">
        <v>307</v>
      </c>
      <c r="C860" s="206" t="s">
        <v>722</v>
      </c>
      <c r="D860" s="206"/>
      <c r="E860" s="206"/>
      <c r="F860" s="14">
        <f>E861+E862+E863+E864</f>
        <v>289153.22000000003</v>
      </c>
      <c r="G860" s="4"/>
    </row>
    <row r="861" spans="1:7" ht="29.25" customHeight="1">
      <c r="A861" s="17"/>
      <c r="B861" s="17"/>
      <c r="C861" s="211" t="s">
        <v>649</v>
      </c>
      <c r="D861" s="211"/>
      <c r="E861" s="40">
        <v>89357.81</v>
      </c>
      <c r="F861" s="9"/>
      <c r="G861" s="4"/>
    </row>
    <row r="862" spans="1:7" s="80" customFormat="1" ht="17.25" customHeight="1">
      <c r="A862" s="17"/>
      <c r="B862" s="17"/>
      <c r="C862" s="207" t="s">
        <v>650</v>
      </c>
      <c r="D862" s="209"/>
      <c r="E862" s="40">
        <v>12194</v>
      </c>
      <c r="F862" s="9"/>
      <c r="G862" s="4"/>
    </row>
    <row r="863" spans="1:7" s="80" customFormat="1" ht="14.25" customHeight="1">
      <c r="A863" s="17"/>
      <c r="B863" s="17"/>
      <c r="C863" s="207" t="s">
        <v>651</v>
      </c>
      <c r="D863" s="209"/>
      <c r="E863" s="40">
        <v>90393.39</v>
      </c>
      <c r="F863" s="9"/>
      <c r="G863" s="4"/>
    </row>
    <row r="864" spans="1:7" ht="28.5" customHeight="1">
      <c r="A864" s="17"/>
      <c r="B864" s="17"/>
      <c r="C864" s="211" t="s">
        <v>652</v>
      </c>
      <c r="D864" s="211"/>
      <c r="E864" s="40">
        <v>97208.02</v>
      </c>
      <c r="F864" s="9"/>
      <c r="G864" s="4"/>
    </row>
    <row r="865" spans="1:7">
      <c r="A865" s="17"/>
      <c r="B865" s="22" t="s">
        <v>66</v>
      </c>
      <c r="C865" s="218" t="s">
        <v>67</v>
      </c>
      <c r="D865" s="218"/>
      <c r="E865" s="218"/>
      <c r="F865" s="27">
        <f>F866+F868+F879</f>
        <v>667820.79</v>
      </c>
      <c r="G865" s="4"/>
    </row>
    <row r="866" spans="1:7">
      <c r="A866" s="17"/>
      <c r="B866" s="23" t="s">
        <v>320</v>
      </c>
      <c r="C866" s="211" t="s">
        <v>321</v>
      </c>
      <c r="D866" s="211"/>
      <c r="E866" s="211"/>
      <c r="F866" s="14">
        <v>45562.5</v>
      </c>
      <c r="G866" s="4"/>
    </row>
    <row r="867" spans="1:7" ht="31.5" customHeight="1">
      <c r="A867" s="17"/>
      <c r="B867" s="23"/>
      <c r="C867" s="211" t="s">
        <v>322</v>
      </c>
      <c r="D867" s="211"/>
      <c r="E867" s="211"/>
      <c r="F867" s="9"/>
      <c r="G867" s="4"/>
    </row>
    <row r="868" spans="1:7">
      <c r="A868" s="17"/>
      <c r="B868" s="23" t="s">
        <v>311</v>
      </c>
      <c r="C868" s="211" t="s">
        <v>323</v>
      </c>
      <c r="D868" s="211"/>
      <c r="E868" s="211"/>
      <c r="F868" s="14">
        <f>E869+E870+E871+E872+E873+E874+E875+E876+E877+E878</f>
        <v>173176.86000000002</v>
      </c>
      <c r="G868" s="4"/>
    </row>
    <row r="869" spans="1:7">
      <c r="A869" s="17"/>
      <c r="B869" s="17"/>
      <c r="C869" s="211" t="s">
        <v>324</v>
      </c>
      <c r="D869" s="211"/>
      <c r="E869" s="40">
        <v>20357.29</v>
      </c>
      <c r="F869" s="9"/>
      <c r="G869" s="4"/>
    </row>
    <row r="870" spans="1:7" ht="41.25" customHeight="1">
      <c r="A870" s="17"/>
      <c r="B870" s="17"/>
      <c r="C870" s="211" t="s">
        <v>565</v>
      </c>
      <c r="D870" s="211"/>
      <c r="E870" s="40">
        <v>110358.93</v>
      </c>
      <c r="F870" s="9"/>
      <c r="G870" s="4"/>
    </row>
    <row r="871" spans="1:7">
      <c r="A871" s="17"/>
      <c r="B871" s="17"/>
      <c r="C871" s="211" t="s">
        <v>325</v>
      </c>
      <c r="D871" s="211"/>
      <c r="E871" s="40">
        <v>2239.64</v>
      </c>
      <c r="F871" s="9"/>
      <c r="G871" s="4"/>
    </row>
    <row r="872" spans="1:7">
      <c r="A872" s="17"/>
      <c r="B872" s="17"/>
      <c r="C872" s="211" t="s">
        <v>566</v>
      </c>
      <c r="D872" s="211"/>
      <c r="E872" s="40">
        <v>7380</v>
      </c>
      <c r="F872" s="9"/>
      <c r="G872" s="4"/>
    </row>
    <row r="873" spans="1:7">
      <c r="A873" s="17"/>
      <c r="B873" s="17"/>
      <c r="C873" s="211" t="s">
        <v>567</v>
      </c>
      <c r="D873" s="211"/>
      <c r="E873" s="40">
        <v>29520</v>
      </c>
      <c r="F873" s="9"/>
      <c r="G873" s="4"/>
    </row>
    <row r="874" spans="1:7" s="77" customFormat="1" ht="27.75" customHeight="1">
      <c r="A874" s="17"/>
      <c r="B874" s="17"/>
      <c r="C874" s="211" t="s">
        <v>653</v>
      </c>
      <c r="D874" s="211"/>
      <c r="E874" s="40">
        <v>3321</v>
      </c>
      <c r="F874" s="9"/>
      <c r="G874" s="4"/>
    </row>
    <row r="875" spans="1:7" s="77" customFormat="1">
      <c r="A875" s="17"/>
      <c r="B875" s="17"/>
      <c r="C875" s="211"/>
      <c r="D875" s="211"/>
      <c r="E875" s="40"/>
      <c r="F875" s="9"/>
      <c r="G875" s="4"/>
    </row>
    <row r="876" spans="1:7">
      <c r="A876" s="17"/>
      <c r="B876" s="17"/>
      <c r="C876" s="211"/>
      <c r="D876" s="211"/>
      <c r="E876" s="40"/>
      <c r="F876" s="9"/>
      <c r="G876" s="4"/>
    </row>
    <row r="877" spans="1:7" ht="17.25" customHeight="1">
      <c r="A877" s="17"/>
      <c r="B877" s="17"/>
      <c r="C877" s="211"/>
      <c r="D877" s="211"/>
      <c r="E877" s="40"/>
      <c r="F877" s="9"/>
      <c r="G877" s="4"/>
    </row>
    <row r="878" spans="1:7">
      <c r="A878" s="17"/>
      <c r="B878" s="17"/>
      <c r="C878" s="210"/>
      <c r="D878" s="210"/>
      <c r="E878" s="65"/>
      <c r="F878" s="9"/>
      <c r="G878" s="4"/>
    </row>
    <row r="879" spans="1:7">
      <c r="A879" s="17"/>
      <c r="B879" s="23" t="s">
        <v>313</v>
      </c>
      <c r="C879" s="211" t="s">
        <v>511</v>
      </c>
      <c r="D879" s="211"/>
      <c r="E879" s="211"/>
      <c r="F879" s="14">
        <f>E880+E881+E882+E883</f>
        <v>449081.43000000005</v>
      </c>
      <c r="G879" s="4"/>
    </row>
    <row r="880" spans="1:7">
      <c r="A880" s="17"/>
      <c r="B880" s="17"/>
      <c r="C880" s="211" t="s">
        <v>326</v>
      </c>
      <c r="D880" s="211"/>
      <c r="E880" s="40">
        <v>168501.42</v>
      </c>
      <c r="F880" s="9"/>
      <c r="G880" s="4"/>
    </row>
    <row r="881" spans="1:7" s="80" customFormat="1" ht="49.5" customHeight="1">
      <c r="A881" s="17"/>
      <c r="B881" s="17"/>
      <c r="C881" s="211" t="s">
        <v>654</v>
      </c>
      <c r="D881" s="211"/>
      <c r="E881" s="40">
        <v>15000</v>
      </c>
      <c r="F881" s="9"/>
      <c r="G881" s="4"/>
    </row>
    <row r="882" spans="1:7" s="80" customFormat="1" ht="31.5" customHeight="1">
      <c r="A882" s="17"/>
      <c r="B882" s="17"/>
      <c r="C882" s="207" t="s">
        <v>656</v>
      </c>
      <c r="D882" s="209"/>
      <c r="E882" s="40">
        <v>3591.6</v>
      </c>
      <c r="F882" s="9"/>
      <c r="G882" s="4"/>
    </row>
    <row r="883" spans="1:7" s="80" customFormat="1" ht="33.75" customHeight="1">
      <c r="A883" s="17"/>
      <c r="B883" s="17"/>
      <c r="C883" s="211" t="s">
        <v>655</v>
      </c>
      <c r="D883" s="211"/>
      <c r="E883" s="40">
        <v>261988.41</v>
      </c>
      <c r="F883" s="9"/>
      <c r="G883" s="4"/>
    </row>
    <row r="884" spans="1:7" s="80" customFormat="1" ht="33.75" customHeight="1">
      <c r="A884" s="17"/>
      <c r="B884" s="17"/>
      <c r="C884" s="191"/>
      <c r="D884" s="191"/>
      <c r="E884" s="195"/>
      <c r="F884" s="9"/>
      <c r="G884" s="4"/>
    </row>
    <row r="885" spans="1:7" s="80" customFormat="1" ht="17.25" customHeight="1">
      <c r="A885" s="17"/>
      <c r="B885" s="17"/>
      <c r="C885" s="119"/>
      <c r="D885" s="119"/>
      <c r="E885" s="72"/>
      <c r="F885" s="9"/>
      <c r="G885" s="4"/>
    </row>
    <row r="886" spans="1:7">
      <c r="A886" s="22" t="s">
        <v>327</v>
      </c>
      <c r="B886" s="22"/>
      <c r="C886" s="135"/>
      <c r="D886" s="135"/>
      <c r="E886" s="39"/>
      <c r="F886" s="127">
        <f>F887</f>
        <v>143612.78999999998</v>
      </c>
      <c r="G886" s="4"/>
    </row>
    <row r="887" spans="1:7">
      <c r="A887" s="17"/>
      <c r="B887" s="22" t="s">
        <v>68</v>
      </c>
      <c r="C887" s="218" t="s">
        <v>69</v>
      </c>
      <c r="D887" s="218"/>
      <c r="E887" s="218"/>
      <c r="F887" s="27">
        <f>F888+F896+F897</f>
        <v>143612.78999999998</v>
      </c>
      <c r="G887" s="4"/>
    </row>
    <row r="888" spans="1:7">
      <c r="A888" s="17"/>
      <c r="B888" s="23" t="s">
        <v>311</v>
      </c>
      <c r="C888" s="211" t="s">
        <v>323</v>
      </c>
      <c r="D888" s="211"/>
      <c r="E888" s="211"/>
      <c r="F888" s="14">
        <f>E889+E890+E891+E892+E893+E894+E895</f>
        <v>100073.79</v>
      </c>
      <c r="G888" s="4"/>
    </row>
    <row r="889" spans="1:7">
      <c r="A889" s="17"/>
      <c r="B889" s="17"/>
      <c r="C889" s="207" t="s">
        <v>531</v>
      </c>
      <c r="D889" s="209"/>
      <c r="E889" s="40">
        <v>34747.5</v>
      </c>
      <c r="F889" s="9"/>
      <c r="G889" s="4"/>
    </row>
    <row r="890" spans="1:7">
      <c r="A890" s="17"/>
      <c r="B890" s="17"/>
      <c r="C890" s="211" t="s">
        <v>328</v>
      </c>
      <c r="D890" s="211"/>
      <c r="E890" s="40">
        <v>7023.3</v>
      </c>
      <c r="F890" s="9"/>
      <c r="G890" s="4"/>
    </row>
    <row r="891" spans="1:7">
      <c r="A891" s="17"/>
      <c r="B891" s="17"/>
      <c r="C891" s="211" t="s">
        <v>569</v>
      </c>
      <c r="D891" s="211"/>
      <c r="E891" s="40">
        <v>10177.59</v>
      </c>
      <c r="F891" s="9"/>
      <c r="G891" s="4"/>
    </row>
    <row r="892" spans="1:7" s="80" customFormat="1">
      <c r="A892" s="17"/>
      <c r="B892" s="17"/>
      <c r="C892" s="207" t="s">
        <v>570</v>
      </c>
      <c r="D892" s="209"/>
      <c r="E892" s="40">
        <v>9372.48</v>
      </c>
      <c r="F892" s="9"/>
      <c r="G892" s="4"/>
    </row>
    <row r="893" spans="1:7" s="80" customFormat="1" ht="30" customHeight="1">
      <c r="A893" s="17"/>
      <c r="B893" s="17"/>
      <c r="C893" s="207" t="s">
        <v>657</v>
      </c>
      <c r="D893" s="208"/>
      <c r="E893" s="40">
        <v>31000.92</v>
      </c>
      <c r="F893" s="9"/>
      <c r="G893" s="4"/>
    </row>
    <row r="894" spans="1:7">
      <c r="A894" s="17"/>
      <c r="B894" s="17"/>
      <c r="C894" s="211" t="s">
        <v>329</v>
      </c>
      <c r="D894" s="211"/>
      <c r="E894" s="40">
        <v>6030</v>
      </c>
      <c r="F894" s="9"/>
      <c r="G894" s="4"/>
    </row>
    <row r="895" spans="1:7" ht="30.75" customHeight="1">
      <c r="A895" s="17"/>
      <c r="B895" s="17"/>
      <c r="C895" s="210" t="s">
        <v>568</v>
      </c>
      <c r="D895" s="210"/>
      <c r="E895" s="65">
        <v>1722</v>
      </c>
      <c r="F895" s="9"/>
      <c r="G895" s="4"/>
    </row>
    <row r="896" spans="1:7">
      <c r="A896" s="17"/>
      <c r="B896" s="23" t="s">
        <v>330</v>
      </c>
      <c r="C896" s="211" t="s">
        <v>331</v>
      </c>
      <c r="D896" s="211"/>
      <c r="E896" s="211"/>
      <c r="F896" s="14">
        <v>43539</v>
      </c>
      <c r="G896" s="4"/>
    </row>
    <row r="897" spans="1:7">
      <c r="A897" s="17"/>
      <c r="B897" s="23" t="s">
        <v>332</v>
      </c>
      <c r="C897" s="211" t="s">
        <v>333</v>
      </c>
      <c r="D897" s="211"/>
      <c r="E897" s="211"/>
      <c r="F897" s="14">
        <v>0</v>
      </c>
      <c r="G897" s="4"/>
    </row>
    <row r="898" spans="1:7" ht="15" customHeight="1">
      <c r="A898" s="17"/>
      <c r="B898" s="17"/>
      <c r="C898" s="211"/>
      <c r="D898" s="211"/>
      <c r="E898" s="211"/>
      <c r="F898" s="9"/>
      <c r="G898" s="4"/>
    </row>
    <row r="899" spans="1:7" s="80" customFormat="1" ht="15" customHeight="1">
      <c r="A899" s="17"/>
      <c r="B899" s="17"/>
      <c r="C899" s="176"/>
      <c r="D899" s="176"/>
      <c r="E899" s="176"/>
      <c r="F899" s="9"/>
      <c r="G899" s="4"/>
    </row>
    <row r="900" spans="1:7" s="80" customFormat="1" ht="2.25" customHeight="1">
      <c r="A900" s="17"/>
      <c r="B900" s="17"/>
      <c r="C900" s="176"/>
      <c r="D900" s="176"/>
      <c r="E900" s="176"/>
      <c r="F900" s="9"/>
      <c r="G900" s="4"/>
    </row>
    <row r="901" spans="1:7" s="80" customFormat="1" ht="15" hidden="1" customHeight="1">
      <c r="A901" s="17"/>
      <c r="B901" s="17"/>
      <c r="C901" s="176"/>
      <c r="D901" s="176"/>
      <c r="E901" s="176"/>
      <c r="F901" s="9"/>
      <c r="G901" s="4"/>
    </row>
    <row r="902" spans="1:7" s="80" customFormat="1" ht="15" hidden="1" customHeight="1">
      <c r="A902" s="17"/>
      <c r="B902" s="17"/>
      <c r="C902" s="176"/>
      <c r="D902" s="176"/>
      <c r="E902" s="176"/>
      <c r="F902" s="9"/>
      <c r="G902" s="4"/>
    </row>
    <row r="903" spans="1:7" s="80" customFormat="1" ht="15" hidden="1" customHeight="1">
      <c r="A903" s="17"/>
      <c r="B903" s="17"/>
      <c r="C903" s="167"/>
      <c r="D903" s="167"/>
      <c r="E903" s="167"/>
      <c r="F903" s="9"/>
      <c r="G903" s="4"/>
    </row>
    <row r="904" spans="1:7" s="80" customFormat="1" ht="15" hidden="1" customHeight="1">
      <c r="A904" s="17"/>
      <c r="B904" s="17"/>
      <c r="C904" s="157"/>
      <c r="D904" s="157"/>
      <c r="E904" s="157"/>
      <c r="F904" s="9"/>
      <c r="G904" s="4"/>
    </row>
    <row r="905" spans="1:7">
      <c r="A905" s="214" t="s">
        <v>334</v>
      </c>
      <c r="B905" s="214"/>
      <c r="C905" s="214"/>
      <c r="D905" s="214"/>
      <c r="E905" s="214"/>
      <c r="F905" s="127">
        <f>F906+F911</f>
        <v>33690.06</v>
      </c>
      <c r="G905" s="4"/>
    </row>
    <row r="906" spans="1:7">
      <c r="A906" s="23"/>
      <c r="B906" s="22" t="s">
        <v>159</v>
      </c>
      <c r="C906" s="218" t="s">
        <v>160</v>
      </c>
      <c r="D906" s="218"/>
      <c r="E906" s="218"/>
      <c r="F906" s="27">
        <f>F908+F910</f>
        <v>32690.06</v>
      </c>
      <c r="G906" s="4"/>
    </row>
    <row r="907" spans="1:7" s="80" customFormat="1">
      <c r="A907" s="47"/>
      <c r="B907" s="164"/>
      <c r="C907" s="145"/>
      <c r="D907" s="145"/>
      <c r="E907" s="145"/>
      <c r="F907" s="163"/>
      <c r="G907" s="4"/>
    </row>
    <row r="908" spans="1:7">
      <c r="A908" s="17"/>
      <c r="B908" s="23" t="s">
        <v>311</v>
      </c>
      <c r="C908" s="211" t="s">
        <v>323</v>
      </c>
      <c r="D908" s="211"/>
      <c r="E908" s="211"/>
      <c r="F908" s="14">
        <v>32690.06</v>
      </c>
      <c r="G908" s="4"/>
    </row>
    <row r="909" spans="1:7" ht="26.25" customHeight="1">
      <c r="A909" s="17"/>
      <c r="B909" s="17"/>
      <c r="C909" s="210" t="s">
        <v>335</v>
      </c>
      <c r="D909" s="210"/>
      <c r="E909" s="210"/>
      <c r="F909" s="9"/>
      <c r="G909" s="4"/>
    </row>
    <row r="910" spans="1:7">
      <c r="A910" s="17"/>
      <c r="B910" s="23" t="s">
        <v>313</v>
      </c>
      <c r="C910" s="211" t="s">
        <v>511</v>
      </c>
      <c r="D910" s="211"/>
      <c r="E910" s="211"/>
      <c r="F910" s="14">
        <v>0</v>
      </c>
      <c r="G910" s="4"/>
    </row>
    <row r="911" spans="1:7">
      <c r="A911" s="17"/>
      <c r="B911" s="22" t="s">
        <v>70</v>
      </c>
      <c r="C911" s="218" t="s">
        <v>71</v>
      </c>
      <c r="D911" s="218"/>
      <c r="E911" s="218"/>
      <c r="F911" s="27">
        <f>F912</f>
        <v>1000</v>
      </c>
      <c r="G911" s="4"/>
    </row>
    <row r="912" spans="1:7">
      <c r="A912" s="17"/>
      <c r="B912" s="23" t="s">
        <v>311</v>
      </c>
      <c r="C912" s="211" t="s">
        <v>323</v>
      </c>
      <c r="D912" s="211"/>
      <c r="E912" s="211"/>
      <c r="F912" s="14">
        <v>1000</v>
      </c>
      <c r="G912" s="4"/>
    </row>
    <row r="913" spans="1:7" ht="15" customHeight="1">
      <c r="A913" s="17"/>
      <c r="B913" s="17"/>
      <c r="C913" s="211" t="s">
        <v>336</v>
      </c>
      <c r="D913" s="211"/>
      <c r="E913" s="211"/>
      <c r="F913" s="49"/>
      <c r="G913" s="4"/>
    </row>
    <row r="914" spans="1:7">
      <c r="A914" s="17"/>
      <c r="B914" s="17"/>
      <c r="C914" s="71"/>
      <c r="D914" s="71"/>
      <c r="E914" s="72"/>
      <c r="F914" s="9"/>
      <c r="G914" s="4"/>
    </row>
    <row r="915" spans="1:7">
      <c r="A915" s="214" t="s">
        <v>337</v>
      </c>
      <c r="B915" s="214"/>
      <c r="C915" s="214"/>
      <c r="D915" s="214"/>
      <c r="E915" s="214"/>
      <c r="F915" s="127">
        <f>F916+F921+F933+F977+F979+F987</f>
        <v>3027763.4000000004</v>
      </c>
      <c r="G915" s="4"/>
    </row>
    <row r="916" spans="1:7">
      <c r="A916" s="23"/>
      <c r="B916" s="22" t="s">
        <v>72</v>
      </c>
      <c r="C916" s="218" t="s">
        <v>73</v>
      </c>
      <c r="D916" s="218"/>
      <c r="E916" s="218"/>
      <c r="F916" s="27">
        <f>F917+F918+F919+F920</f>
        <v>66050</v>
      </c>
      <c r="G916" s="4"/>
    </row>
    <row r="917" spans="1:7">
      <c r="A917" s="23"/>
      <c r="B917" s="23" t="s">
        <v>338</v>
      </c>
      <c r="C917" s="211" t="s">
        <v>341</v>
      </c>
      <c r="D917" s="211"/>
      <c r="E917" s="211"/>
      <c r="F917" s="14">
        <v>48800</v>
      </c>
      <c r="G917" s="4"/>
    </row>
    <row r="918" spans="1:7">
      <c r="A918" s="23"/>
      <c r="B918" s="23" t="s">
        <v>339</v>
      </c>
      <c r="C918" s="211" t="s">
        <v>342</v>
      </c>
      <c r="D918" s="211"/>
      <c r="E918" s="211"/>
      <c r="F918" s="14">
        <v>10000</v>
      </c>
      <c r="G918" s="4"/>
    </row>
    <row r="919" spans="1:7">
      <c r="A919" s="23"/>
      <c r="B919" s="23" t="s">
        <v>340</v>
      </c>
      <c r="C919" s="211" t="s">
        <v>343</v>
      </c>
      <c r="D919" s="211"/>
      <c r="E919" s="211"/>
      <c r="F919" s="14">
        <v>6000</v>
      </c>
      <c r="G919" s="4"/>
    </row>
    <row r="920" spans="1:7" s="80" customFormat="1">
      <c r="A920" s="23"/>
      <c r="B920" s="23" t="s">
        <v>320</v>
      </c>
      <c r="C920" s="211" t="s">
        <v>321</v>
      </c>
      <c r="D920" s="211"/>
      <c r="E920" s="211"/>
      <c r="F920" s="14">
        <v>1250</v>
      </c>
      <c r="G920" s="4"/>
    </row>
    <row r="921" spans="1:7">
      <c r="A921" s="23"/>
      <c r="B921" s="22" t="s">
        <v>161</v>
      </c>
      <c r="C921" s="218" t="s">
        <v>162</v>
      </c>
      <c r="D921" s="218"/>
      <c r="E921" s="218"/>
      <c r="F921" s="27">
        <f>F922+F924+F926+F932</f>
        <v>122782.25</v>
      </c>
      <c r="G921" s="4"/>
    </row>
    <row r="922" spans="1:7">
      <c r="A922" s="23"/>
      <c r="B922" s="23" t="s">
        <v>344</v>
      </c>
      <c r="C922" s="211" t="s">
        <v>345</v>
      </c>
      <c r="D922" s="211"/>
      <c r="E922" s="211"/>
      <c r="F922" s="14">
        <v>98202.65</v>
      </c>
      <c r="G922" s="4"/>
    </row>
    <row r="923" spans="1:7">
      <c r="A923" s="17"/>
      <c r="B923" s="17"/>
      <c r="C923" s="210" t="s">
        <v>346</v>
      </c>
      <c r="D923" s="210"/>
      <c r="E923" s="210"/>
      <c r="F923" s="9"/>
      <c r="G923" s="4"/>
    </row>
    <row r="924" spans="1:7" s="64" customFormat="1">
      <c r="A924" s="17"/>
      <c r="B924" s="23" t="s">
        <v>320</v>
      </c>
      <c r="C924" s="211" t="s">
        <v>321</v>
      </c>
      <c r="D924" s="211"/>
      <c r="E924" s="211"/>
      <c r="F924" s="14">
        <v>15588.74</v>
      </c>
      <c r="G924" s="4"/>
    </row>
    <row r="925" spans="1:7" s="64" customFormat="1" ht="30" customHeight="1">
      <c r="A925" s="17"/>
      <c r="B925" s="47"/>
      <c r="C925" s="242" t="s">
        <v>351</v>
      </c>
      <c r="D925" s="242"/>
      <c r="E925" s="242"/>
      <c r="F925" s="9"/>
      <c r="G925" s="4"/>
    </row>
    <row r="926" spans="1:7">
      <c r="A926" s="17"/>
      <c r="B926" s="23" t="s">
        <v>311</v>
      </c>
      <c r="C926" s="211" t="s">
        <v>321</v>
      </c>
      <c r="D926" s="211"/>
      <c r="E926" s="211"/>
      <c r="F926" s="14">
        <v>8728.74</v>
      </c>
      <c r="G926" s="4"/>
    </row>
    <row r="927" spans="1:7">
      <c r="A927" s="17"/>
      <c r="B927" s="17"/>
      <c r="C927" s="207" t="s">
        <v>347</v>
      </c>
      <c r="D927" s="212"/>
      <c r="E927" s="243"/>
      <c r="F927" s="9"/>
      <c r="G927" s="4"/>
    </row>
    <row r="928" spans="1:7">
      <c r="A928" s="17"/>
      <c r="B928" s="17"/>
      <c r="C928" s="207" t="s">
        <v>518</v>
      </c>
      <c r="D928" s="212"/>
      <c r="E928" s="243"/>
      <c r="F928" s="9"/>
      <c r="G928" s="4"/>
    </row>
    <row r="929" spans="1:7">
      <c r="A929" s="17"/>
      <c r="B929" s="17"/>
      <c r="C929" s="207" t="s">
        <v>723</v>
      </c>
      <c r="D929" s="212"/>
      <c r="E929" s="208"/>
      <c r="F929" s="9"/>
      <c r="G929" s="4"/>
    </row>
    <row r="930" spans="1:7" s="80" customFormat="1">
      <c r="A930" s="17"/>
      <c r="B930" s="17"/>
      <c r="C930" s="207" t="s">
        <v>571</v>
      </c>
      <c r="D930" s="212"/>
      <c r="E930" s="243"/>
      <c r="F930" s="9"/>
      <c r="G930" s="4"/>
    </row>
    <row r="931" spans="1:7">
      <c r="A931" s="17"/>
      <c r="B931" s="17"/>
      <c r="C931" s="207" t="s">
        <v>348</v>
      </c>
      <c r="D931" s="212"/>
      <c r="E931" s="243"/>
      <c r="F931" s="9"/>
      <c r="G931" s="4"/>
    </row>
    <row r="932" spans="1:7">
      <c r="A932" s="17"/>
      <c r="B932" s="23" t="s">
        <v>349</v>
      </c>
      <c r="C932" s="211" t="s">
        <v>350</v>
      </c>
      <c r="D932" s="211"/>
      <c r="E932" s="211"/>
      <c r="F932" s="14">
        <v>262.12</v>
      </c>
      <c r="G932" s="4"/>
    </row>
    <row r="933" spans="1:7">
      <c r="A933" s="17"/>
      <c r="B933" s="22" t="s">
        <v>74</v>
      </c>
      <c r="C933" s="218" t="s">
        <v>75</v>
      </c>
      <c r="D933" s="218"/>
      <c r="E933" s="218"/>
      <c r="F933" s="27">
        <f>F934+F935+F937+F938+F939+F940+F941+F942+F949+F950+F951+F953+F968+F969+F972+F974+F975+F976</f>
        <v>2472730.9700000002</v>
      </c>
      <c r="G933" s="4"/>
    </row>
    <row r="934" spans="1:7">
      <c r="A934" s="17"/>
      <c r="B934" s="121" t="s">
        <v>352</v>
      </c>
      <c r="C934" s="244" t="s">
        <v>353</v>
      </c>
      <c r="D934" s="244"/>
      <c r="E934" s="244"/>
      <c r="F934" s="11">
        <v>15382.4</v>
      </c>
      <c r="G934" s="4"/>
    </row>
    <row r="935" spans="1:7">
      <c r="A935" s="17"/>
      <c r="B935" s="187">
        <v>4010</v>
      </c>
      <c r="C935" s="211" t="s">
        <v>341</v>
      </c>
      <c r="D935" s="211"/>
      <c r="E935" s="211"/>
      <c r="F935" s="14">
        <v>1614462.49</v>
      </c>
      <c r="G935" s="4"/>
    </row>
    <row r="936" spans="1:7" s="80" customFormat="1">
      <c r="A936" s="17"/>
      <c r="B936" s="199"/>
      <c r="C936" s="191"/>
      <c r="D936" s="191"/>
      <c r="E936" s="191"/>
      <c r="F936" s="49"/>
      <c r="G936" s="4"/>
    </row>
    <row r="937" spans="1:7">
      <c r="A937" s="17"/>
      <c r="B937" s="187">
        <v>4040</v>
      </c>
      <c r="C937" s="229" t="s">
        <v>354</v>
      </c>
      <c r="D937" s="229"/>
      <c r="E937" s="229"/>
      <c r="F937" s="14">
        <v>130491.53</v>
      </c>
      <c r="G937" s="4"/>
    </row>
    <row r="938" spans="1:7">
      <c r="A938" s="17"/>
      <c r="B938" s="23" t="s">
        <v>339</v>
      </c>
      <c r="C938" s="211" t="s">
        <v>342</v>
      </c>
      <c r="D938" s="211"/>
      <c r="E938" s="211"/>
      <c r="F938" s="14">
        <v>283391.32</v>
      </c>
      <c r="G938" s="4"/>
    </row>
    <row r="939" spans="1:7">
      <c r="A939" s="17"/>
      <c r="B939" s="23" t="s">
        <v>340</v>
      </c>
      <c r="C939" s="211" t="s">
        <v>343</v>
      </c>
      <c r="D939" s="211"/>
      <c r="E939" s="211"/>
      <c r="F939" s="14">
        <v>22894.99</v>
      </c>
      <c r="G939" s="4"/>
    </row>
    <row r="940" spans="1:7">
      <c r="A940" s="17"/>
      <c r="B940" s="23" t="s">
        <v>355</v>
      </c>
      <c r="C940" s="211" t="s">
        <v>356</v>
      </c>
      <c r="D940" s="211"/>
      <c r="E940" s="211"/>
      <c r="F940" s="14">
        <v>3834</v>
      </c>
      <c r="G940" s="4"/>
    </row>
    <row r="941" spans="1:7">
      <c r="A941" s="17"/>
      <c r="B941" s="23" t="s">
        <v>357</v>
      </c>
      <c r="C941" s="211" t="s">
        <v>358</v>
      </c>
      <c r="D941" s="211"/>
      <c r="E941" s="211"/>
      <c r="F941" s="14">
        <v>35532.559999999998</v>
      </c>
      <c r="G941" s="4"/>
    </row>
    <row r="942" spans="1:7">
      <c r="A942" s="17"/>
      <c r="B942" s="23" t="s">
        <v>320</v>
      </c>
      <c r="C942" s="211" t="s">
        <v>321</v>
      </c>
      <c r="D942" s="211"/>
      <c r="E942" s="211"/>
      <c r="F942" s="14">
        <f>E943+E944+E945+E946+E947+E948</f>
        <v>89630.68</v>
      </c>
      <c r="G942" s="4"/>
    </row>
    <row r="943" spans="1:7">
      <c r="A943" s="17"/>
      <c r="B943" s="17"/>
      <c r="C943" s="211" t="s">
        <v>359</v>
      </c>
      <c r="D943" s="211"/>
      <c r="E943" s="40">
        <v>6915.2</v>
      </c>
      <c r="F943" s="9"/>
      <c r="G943" s="4"/>
    </row>
    <row r="944" spans="1:7">
      <c r="A944" s="17"/>
      <c r="B944" s="17"/>
      <c r="C944" s="211" t="s">
        <v>360</v>
      </c>
      <c r="D944" s="211"/>
      <c r="E944" s="40">
        <v>21367.360000000001</v>
      </c>
      <c r="F944" s="9"/>
      <c r="G944" s="4"/>
    </row>
    <row r="945" spans="1:7" ht="30.75" customHeight="1">
      <c r="A945" s="17"/>
      <c r="B945" s="17"/>
      <c r="C945" s="211" t="s">
        <v>619</v>
      </c>
      <c r="D945" s="211"/>
      <c r="E945" s="40">
        <v>30972.83</v>
      </c>
      <c r="F945" s="9"/>
      <c r="G945" s="4"/>
    </row>
    <row r="946" spans="1:7" ht="45" customHeight="1">
      <c r="A946" s="17"/>
      <c r="B946" s="17"/>
      <c r="C946" s="211" t="s">
        <v>361</v>
      </c>
      <c r="D946" s="211"/>
      <c r="E946" s="134">
        <v>29239.29</v>
      </c>
      <c r="F946" s="9"/>
      <c r="G946" s="4"/>
    </row>
    <row r="947" spans="1:7">
      <c r="A947" s="17"/>
      <c r="B947" s="17"/>
      <c r="C947" s="211" t="s">
        <v>362</v>
      </c>
      <c r="D947" s="211"/>
      <c r="E947" s="40">
        <v>1136</v>
      </c>
      <c r="F947" s="9"/>
      <c r="G947" s="4"/>
    </row>
    <row r="948" spans="1:7">
      <c r="A948" s="17"/>
      <c r="B948" s="17"/>
      <c r="C948" s="210" t="s">
        <v>363</v>
      </c>
      <c r="D948" s="210"/>
      <c r="E948" s="65">
        <v>0</v>
      </c>
      <c r="F948" s="9"/>
      <c r="G948" s="4"/>
    </row>
    <row r="949" spans="1:7">
      <c r="A949" s="17"/>
      <c r="B949" s="23" t="s">
        <v>364</v>
      </c>
      <c r="C949" s="211" t="s">
        <v>365</v>
      </c>
      <c r="D949" s="211"/>
      <c r="E949" s="211"/>
      <c r="F949" s="14">
        <v>25645.31</v>
      </c>
      <c r="G949" s="4"/>
    </row>
    <row r="950" spans="1:7">
      <c r="A950" s="17"/>
      <c r="B950" s="23" t="s">
        <v>366</v>
      </c>
      <c r="C950" s="211" t="s">
        <v>367</v>
      </c>
      <c r="D950" s="211"/>
      <c r="E950" s="211"/>
      <c r="F950" s="14">
        <v>0</v>
      </c>
      <c r="G950" s="4"/>
    </row>
    <row r="951" spans="1:7">
      <c r="A951" s="17"/>
      <c r="B951" s="121" t="s">
        <v>368</v>
      </c>
      <c r="C951" s="210" t="s">
        <v>369</v>
      </c>
      <c r="D951" s="210"/>
      <c r="E951" s="210"/>
      <c r="F951" s="11">
        <v>1925.44</v>
      </c>
      <c r="G951" s="4"/>
    </row>
    <row r="952" spans="1:7" s="80" customFormat="1" ht="0.75" customHeight="1">
      <c r="A952" s="17"/>
      <c r="B952" s="47"/>
      <c r="C952" s="176"/>
      <c r="D952" s="176"/>
      <c r="E952" s="176"/>
      <c r="F952" s="49"/>
      <c r="G952" s="4"/>
    </row>
    <row r="953" spans="1:7">
      <c r="A953" s="17"/>
      <c r="B953" s="23" t="s">
        <v>311</v>
      </c>
      <c r="C953" s="211" t="s">
        <v>323</v>
      </c>
      <c r="D953" s="211"/>
      <c r="E953" s="211"/>
      <c r="F953" s="14">
        <f>E954+E955+E956+E957+E958+E959+E960+E961+E962+E963+E964+E965+E966+E967</f>
        <v>148309.40999999997</v>
      </c>
      <c r="G953" s="4"/>
    </row>
    <row r="954" spans="1:7">
      <c r="A954" s="17"/>
      <c r="B954" s="17"/>
      <c r="C954" s="211" t="s">
        <v>370</v>
      </c>
      <c r="D954" s="211"/>
      <c r="E954" s="40">
        <v>10600.85</v>
      </c>
      <c r="F954" s="9"/>
      <c r="G954" s="4"/>
    </row>
    <row r="955" spans="1:7">
      <c r="A955" s="17"/>
      <c r="B955" s="17"/>
      <c r="C955" s="211" t="s">
        <v>371</v>
      </c>
      <c r="D955" s="211"/>
      <c r="E955" s="40">
        <v>48869.05</v>
      </c>
      <c r="F955" s="9"/>
      <c r="G955" s="4"/>
    </row>
    <row r="956" spans="1:7">
      <c r="A956" s="17"/>
      <c r="B956" s="17"/>
      <c r="C956" s="211" t="s">
        <v>372</v>
      </c>
      <c r="D956" s="211"/>
      <c r="E956" s="40">
        <v>3818.04</v>
      </c>
      <c r="F956" s="9"/>
      <c r="G956" s="4"/>
    </row>
    <row r="957" spans="1:7">
      <c r="A957" s="17"/>
      <c r="B957" s="17"/>
      <c r="C957" s="211" t="s">
        <v>373</v>
      </c>
      <c r="D957" s="211"/>
      <c r="E957" s="40">
        <v>2724.36</v>
      </c>
      <c r="F957" s="9"/>
      <c r="G957" s="4"/>
    </row>
    <row r="958" spans="1:7">
      <c r="A958" s="17"/>
      <c r="B958" s="17"/>
      <c r="C958" s="211" t="s">
        <v>374</v>
      </c>
      <c r="D958" s="211"/>
      <c r="E958" s="40">
        <v>3139.87</v>
      </c>
      <c r="F958" s="9"/>
      <c r="G958" s="4"/>
    </row>
    <row r="959" spans="1:7" ht="33.75" customHeight="1">
      <c r="A959" s="17"/>
      <c r="B959" s="17"/>
      <c r="C959" s="211" t="s">
        <v>375</v>
      </c>
      <c r="D959" s="211"/>
      <c r="E959" s="40">
        <v>1033.2</v>
      </c>
      <c r="F959" s="9"/>
      <c r="G959" s="4"/>
    </row>
    <row r="960" spans="1:7">
      <c r="A960" s="17"/>
      <c r="B960" s="17"/>
      <c r="C960" s="211" t="s">
        <v>376</v>
      </c>
      <c r="D960" s="211"/>
      <c r="E960" s="40">
        <v>20606.080000000002</v>
      </c>
      <c r="F960" s="9"/>
      <c r="G960" s="4"/>
    </row>
    <row r="961" spans="1:7">
      <c r="A961" s="17"/>
      <c r="B961" s="17"/>
      <c r="C961" s="211" t="s">
        <v>377</v>
      </c>
      <c r="D961" s="211"/>
      <c r="E961" s="40">
        <v>767.15</v>
      </c>
      <c r="F961" s="9"/>
      <c r="G961" s="4"/>
    </row>
    <row r="962" spans="1:7">
      <c r="A962" s="17"/>
      <c r="B962" s="17"/>
      <c r="C962" s="211" t="s">
        <v>378</v>
      </c>
      <c r="D962" s="211"/>
      <c r="E962" s="40">
        <v>624.62</v>
      </c>
      <c r="F962" s="9"/>
      <c r="G962" s="4"/>
    </row>
    <row r="963" spans="1:7">
      <c r="A963" s="17"/>
      <c r="B963" s="17"/>
      <c r="C963" s="211" t="s">
        <v>379</v>
      </c>
      <c r="D963" s="211"/>
      <c r="E963" s="40">
        <v>2849.38</v>
      </c>
      <c r="F963" s="9"/>
      <c r="G963" s="4"/>
    </row>
    <row r="964" spans="1:7" s="80" customFormat="1">
      <c r="A964" s="17"/>
      <c r="B964" s="17"/>
      <c r="C964" s="207" t="s">
        <v>658</v>
      </c>
      <c r="D964" s="209"/>
      <c r="E964" s="40">
        <v>10000</v>
      </c>
      <c r="F964" s="9"/>
      <c r="G964" s="4"/>
    </row>
    <row r="965" spans="1:7">
      <c r="A965" s="17"/>
      <c r="B965" s="17"/>
      <c r="C965" s="211" t="s">
        <v>380</v>
      </c>
      <c r="D965" s="211"/>
      <c r="E965" s="40">
        <v>28290</v>
      </c>
      <c r="F965" s="9"/>
      <c r="G965" s="4"/>
    </row>
    <row r="966" spans="1:7" s="80" customFormat="1">
      <c r="A966" s="17"/>
      <c r="B966" s="17"/>
      <c r="C966" s="210" t="s">
        <v>381</v>
      </c>
      <c r="D966" s="210"/>
      <c r="E966" s="65">
        <v>11911.81</v>
      </c>
      <c r="F966" s="9"/>
      <c r="G966" s="4"/>
    </row>
    <row r="967" spans="1:7">
      <c r="A967" s="17"/>
      <c r="B967" s="17"/>
      <c r="C967" s="210" t="s">
        <v>659</v>
      </c>
      <c r="D967" s="210"/>
      <c r="E967" s="65">
        <v>3075</v>
      </c>
      <c r="F967" s="9"/>
      <c r="G967" s="4"/>
    </row>
    <row r="968" spans="1:7">
      <c r="A968" s="17"/>
      <c r="B968" s="23" t="s">
        <v>349</v>
      </c>
      <c r="C968" s="211" t="s">
        <v>382</v>
      </c>
      <c r="D968" s="211"/>
      <c r="E968" s="211"/>
      <c r="F968" s="14">
        <v>24020.67</v>
      </c>
      <c r="G968" s="4"/>
    </row>
    <row r="969" spans="1:7">
      <c r="A969" s="17"/>
      <c r="B969" s="23" t="s">
        <v>383</v>
      </c>
      <c r="C969" s="211" t="s">
        <v>384</v>
      </c>
      <c r="D969" s="211"/>
      <c r="E969" s="211"/>
      <c r="F969" s="14">
        <f>E970+E971</f>
        <v>13681.11</v>
      </c>
      <c r="G969" s="4"/>
    </row>
    <row r="970" spans="1:7">
      <c r="A970" s="17"/>
      <c r="B970" s="17"/>
      <c r="C970" s="211" t="s">
        <v>385</v>
      </c>
      <c r="D970" s="211"/>
      <c r="E970" s="40">
        <v>6911.12</v>
      </c>
      <c r="F970" s="9"/>
      <c r="G970" s="4"/>
    </row>
    <row r="971" spans="1:7">
      <c r="A971" s="17"/>
      <c r="B971" s="17"/>
      <c r="C971" s="210" t="s">
        <v>386</v>
      </c>
      <c r="D971" s="210"/>
      <c r="E971" s="65">
        <v>6769.99</v>
      </c>
      <c r="F971" s="9"/>
      <c r="G971" s="4"/>
    </row>
    <row r="972" spans="1:7">
      <c r="A972" s="17"/>
      <c r="B972" s="23" t="s">
        <v>387</v>
      </c>
      <c r="C972" s="211" t="s">
        <v>388</v>
      </c>
      <c r="D972" s="211"/>
      <c r="E972" s="211"/>
      <c r="F972" s="14">
        <v>5910.81</v>
      </c>
      <c r="G972" s="4"/>
    </row>
    <row r="973" spans="1:7">
      <c r="A973" s="17"/>
      <c r="B973" s="17"/>
      <c r="C973" s="210" t="s">
        <v>389</v>
      </c>
      <c r="D973" s="210"/>
      <c r="E973" s="210"/>
      <c r="F973" s="9"/>
      <c r="G973" s="4"/>
    </row>
    <row r="974" spans="1:7">
      <c r="A974" s="17"/>
      <c r="B974" s="23" t="s">
        <v>390</v>
      </c>
      <c r="C974" s="211" t="s">
        <v>391</v>
      </c>
      <c r="D974" s="211"/>
      <c r="E974" s="211"/>
      <c r="F974" s="14">
        <v>41325</v>
      </c>
      <c r="G974" s="4"/>
    </row>
    <row r="975" spans="1:7">
      <c r="A975" s="17"/>
      <c r="B975" s="23" t="s">
        <v>392</v>
      </c>
      <c r="C975" s="211" t="s">
        <v>393</v>
      </c>
      <c r="D975" s="211"/>
      <c r="E975" s="211"/>
      <c r="F975" s="14">
        <v>14049.25</v>
      </c>
      <c r="G975" s="4"/>
    </row>
    <row r="976" spans="1:7">
      <c r="A976" s="17"/>
      <c r="B976" s="23" t="s">
        <v>332</v>
      </c>
      <c r="C976" s="211" t="s">
        <v>333</v>
      </c>
      <c r="D976" s="211"/>
      <c r="E976" s="211"/>
      <c r="F976" s="14">
        <v>2244</v>
      </c>
      <c r="G976" s="4"/>
    </row>
    <row r="977" spans="1:7">
      <c r="A977" s="17"/>
      <c r="B977" s="22" t="s">
        <v>76</v>
      </c>
      <c r="C977" s="218" t="s">
        <v>394</v>
      </c>
      <c r="D977" s="218"/>
      <c r="E977" s="218"/>
      <c r="F977" s="27">
        <f>F978</f>
        <v>97.6</v>
      </c>
      <c r="G977" s="4"/>
    </row>
    <row r="978" spans="1:7">
      <c r="A978" s="17"/>
      <c r="B978" s="23" t="s">
        <v>311</v>
      </c>
      <c r="C978" s="211" t="s">
        <v>323</v>
      </c>
      <c r="D978" s="211"/>
      <c r="E978" s="211"/>
      <c r="F978" s="14">
        <v>97.6</v>
      </c>
      <c r="G978" s="4"/>
    </row>
    <row r="979" spans="1:7">
      <c r="A979" s="17"/>
      <c r="B979" s="136" t="s">
        <v>78</v>
      </c>
      <c r="C979" s="214" t="s">
        <v>79</v>
      </c>
      <c r="D979" s="214"/>
      <c r="E979" s="214"/>
      <c r="F979" s="137">
        <f>F980+F981</f>
        <v>14099.240000000002</v>
      </c>
      <c r="G979" s="4"/>
    </row>
    <row r="980" spans="1:7">
      <c r="A980" s="17"/>
      <c r="B980" s="23" t="s">
        <v>320</v>
      </c>
      <c r="C980" s="211" t="s">
        <v>321</v>
      </c>
      <c r="D980" s="211"/>
      <c r="E980" s="211"/>
      <c r="F980" s="14">
        <v>10.199999999999999</v>
      </c>
      <c r="G980" s="4"/>
    </row>
    <row r="981" spans="1:7">
      <c r="A981" s="17"/>
      <c r="B981" s="23" t="s">
        <v>311</v>
      </c>
      <c r="C981" s="211" t="s">
        <v>323</v>
      </c>
      <c r="D981" s="211"/>
      <c r="E981" s="211"/>
      <c r="F981" s="14">
        <v>14089.04</v>
      </c>
      <c r="G981" s="4"/>
    </row>
    <row r="982" spans="1:7" ht="16.5" customHeight="1">
      <c r="A982" s="17"/>
      <c r="B982" s="17"/>
      <c r="C982" s="211" t="s">
        <v>395</v>
      </c>
      <c r="D982" s="211"/>
      <c r="E982" s="140"/>
      <c r="F982" s="14"/>
      <c r="G982" s="4"/>
    </row>
    <row r="983" spans="1:7" ht="15" hidden="1" customHeight="1">
      <c r="A983" s="17"/>
      <c r="B983" s="17"/>
      <c r="C983" s="139"/>
      <c r="D983" s="138"/>
      <c r="E983" s="200"/>
      <c r="F983" s="9"/>
      <c r="G983" s="4"/>
    </row>
    <row r="984" spans="1:7" ht="15" hidden="1" customHeight="1">
      <c r="A984" s="17"/>
      <c r="B984" s="17"/>
      <c r="C984" s="139"/>
      <c r="D984" s="138"/>
      <c r="E984" s="140"/>
      <c r="F984" s="9"/>
      <c r="G984" s="4"/>
    </row>
    <row r="985" spans="1:7" ht="15" hidden="1" customHeight="1">
      <c r="A985" s="17"/>
      <c r="B985" s="17"/>
      <c r="C985" s="139"/>
      <c r="D985" s="138"/>
      <c r="E985" s="201"/>
      <c r="F985" s="9"/>
      <c r="G985" s="4"/>
    </row>
    <row r="986" spans="1:7" s="80" customFormat="1" ht="15" customHeight="1">
      <c r="A986" s="17"/>
      <c r="B986" s="47"/>
      <c r="C986" s="138"/>
      <c r="D986" s="138"/>
      <c r="E986" s="138"/>
      <c r="F986" s="49"/>
      <c r="G986" s="4"/>
    </row>
    <row r="987" spans="1:7">
      <c r="A987" s="17"/>
      <c r="B987" s="184" t="s">
        <v>80</v>
      </c>
      <c r="C987" s="214" t="s">
        <v>65</v>
      </c>
      <c r="D987" s="214"/>
      <c r="E987" s="214"/>
      <c r="F987" s="137">
        <f>F988+F989+F990+F991+F992+F993+F994+F995+F996+F998+F999+F1000+F1006+F1007+F1008+F1009+F1010</f>
        <v>352003.33999999997</v>
      </c>
      <c r="G987" s="4"/>
    </row>
    <row r="988" spans="1:7">
      <c r="A988" s="17"/>
      <c r="B988" s="23" t="s">
        <v>352</v>
      </c>
      <c r="C988" s="211" t="s">
        <v>353</v>
      </c>
      <c r="D988" s="211"/>
      <c r="E988" s="211"/>
      <c r="F988" s="14">
        <v>563.65</v>
      </c>
      <c r="G988" s="4"/>
    </row>
    <row r="989" spans="1:7">
      <c r="A989" s="17"/>
      <c r="B989" s="23" t="s">
        <v>344</v>
      </c>
      <c r="C989" s="211" t="s">
        <v>345</v>
      </c>
      <c r="D989" s="211"/>
      <c r="E989" s="211"/>
      <c r="F989" s="14">
        <v>48150</v>
      </c>
      <c r="G989" s="4"/>
    </row>
    <row r="990" spans="1:7">
      <c r="A990" s="17"/>
      <c r="B990" s="23" t="s">
        <v>338</v>
      </c>
      <c r="C990" s="211" t="s">
        <v>341</v>
      </c>
      <c r="D990" s="211"/>
      <c r="E990" s="211"/>
      <c r="F990" s="14">
        <v>102461.15</v>
      </c>
      <c r="G990" s="4"/>
    </row>
    <row r="991" spans="1:7">
      <c r="A991" s="17"/>
      <c r="B991" s="23" t="s">
        <v>396</v>
      </c>
      <c r="C991" s="229" t="s">
        <v>354</v>
      </c>
      <c r="D991" s="229"/>
      <c r="E991" s="229"/>
      <c r="F991" s="14">
        <v>11383.07</v>
      </c>
      <c r="G991" s="4"/>
    </row>
    <row r="992" spans="1:7">
      <c r="A992" s="17"/>
      <c r="B992" s="23" t="s">
        <v>339</v>
      </c>
      <c r="C992" s="211" t="s">
        <v>342</v>
      </c>
      <c r="D992" s="211"/>
      <c r="E992" s="211"/>
      <c r="F992" s="14">
        <v>19823.39</v>
      </c>
      <c r="G992" s="4"/>
    </row>
    <row r="993" spans="1:7">
      <c r="A993" s="17"/>
      <c r="B993" s="23" t="s">
        <v>340</v>
      </c>
      <c r="C993" s="211" t="s">
        <v>343</v>
      </c>
      <c r="D993" s="211"/>
      <c r="E993" s="211"/>
      <c r="F993" s="14">
        <v>1928.47</v>
      </c>
      <c r="G993" s="4"/>
    </row>
    <row r="994" spans="1:7">
      <c r="A994" s="17"/>
      <c r="B994" s="23" t="s">
        <v>355</v>
      </c>
      <c r="C994" s="211" t="s">
        <v>356</v>
      </c>
      <c r="D994" s="211"/>
      <c r="E994" s="211"/>
      <c r="F994" s="14">
        <v>5880</v>
      </c>
      <c r="G994" s="4"/>
    </row>
    <row r="995" spans="1:7">
      <c r="A995" s="17"/>
      <c r="B995" s="23" t="s">
        <v>357</v>
      </c>
      <c r="C995" s="211" t="s">
        <v>358</v>
      </c>
      <c r="D995" s="211"/>
      <c r="E995" s="211"/>
      <c r="F995" s="14">
        <v>0</v>
      </c>
      <c r="G995" s="4"/>
    </row>
    <row r="996" spans="1:7">
      <c r="A996" s="17"/>
      <c r="B996" s="23" t="s">
        <v>320</v>
      </c>
      <c r="C996" s="211" t="s">
        <v>321</v>
      </c>
      <c r="D996" s="211"/>
      <c r="E996" s="211"/>
      <c r="F996" s="14">
        <v>32044.81</v>
      </c>
      <c r="G996" s="4"/>
    </row>
    <row r="997" spans="1:7">
      <c r="A997" s="17"/>
      <c r="B997" s="17"/>
      <c r="C997" s="210" t="s">
        <v>397</v>
      </c>
      <c r="D997" s="210"/>
      <c r="E997" s="210"/>
      <c r="F997" s="9"/>
      <c r="G997" s="4"/>
    </row>
    <row r="998" spans="1:7">
      <c r="A998" s="17"/>
      <c r="B998" s="23" t="s">
        <v>364</v>
      </c>
      <c r="C998" s="211" t="s">
        <v>365</v>
      </c>
      <c r="D998" s="211"/>
      <c r="E998" s="211"/>
      <c r="F998" s="14">
        <v>26362.29</v>
      </c>
      <c r="G998" s="4"/>
    </row>
    <row r="999" spans="1:7">
      <c r="A999" s="17"/>
      <c r="B999" s="23" t="s">
        <v>368</v>
      </c>
      <c r="C999" s="211" t="s">
        <v>369</v>
      </c>
      <c r="D999" s="211"/>
      <c r="E999" s="211"/>
      <c r="F999" s="14">
        <v>356.4</v>
      </c>
      <c r="G999" s="4"/>
    </row>
    <row r="1000" spans="1:7">
      <c r="A1000" s="17"/>
      <c r="B1000" s="23" t="s">
        <v>311</v>
      </c>
      <c r="C1000" s="211" t="s">
        <v>323</v>
      </c>
      <c r="D1000" s="211"/>
      <c r="E1000" s="211"/>
      <c r="F1000" s="14">
        <f>E1001+E1002</f>
        <v>58993.9</v>
      </c>
      <c r="G1000" s="4"/>
    </row>
    <row r="1001" spans="1:7">
      <c r="A1001" s="17"/>
      <c r="B1001" s="17"/>
      <c r="C1001" s="211" t="s">
        <v>398</v>
      </c>
      <c r="D1001" s="211"/>
      <c r="E1001" s="40">
        <v>3177.43</v>
      </c>
      <c r="F1001" s="9"/>
      <c r="G1001" s="4"/>
    </row>
    <row r="1002" spans="1:7">
      <c r="A1002" s="17"/>
      <c r="B1002" s="17"/>
      <c r="C1002" s="210" t="s">
        <v>399</v>
      </c>
      <c r="D1002" s="210"/>
      <c r="E1002" s="65">
        <v>55816.47</v>
      </c>
      <c r="F1002" s="9"/>
      <c r="G1002" s="4"/>
    </row>
    <row r="1003" spans="1:7" ht="45" customHeight="1">
      <c r="A1003" s="17"/>
      <c r="B1003" s="17"/>
      <c r="C1003" s="222" t="s">
        <v>724</v>
      </c>
      <c r="D1003" s="223"/>
      <c r="E1003" s="297"/>
      <c r="F1003" s="9"/>
      <c r="G1003" s="4"/>
    </row>
    <row r="1004" spans="1:7" ht="12" customHeight="1">
      <c r="A1004" s="17"/>
      <c r="B1004" s="17"/>
      <c r="C1004" s="215"/>
      <c r="D1004" s="217"/>
      <c r="E1004" s="298"/>
      <c r="F1004" s="9"/>
      <c r="G1004" s="4"/>
    </row>
    <row r="1005" spans="1:7" s="80" customFormat="1" ht="12.75" hidden="1" customHeight="1">
      <c r="A1005" s="17"/>
      <c r="B1005" s="47"/>
      <c r="C1005" s="176"/>
      <c r="D1005" s="176"/>
      <c r="E1005" s="179"/>
      <c r="F1005" s="49"/>
      <c r="G1005" s="4"/>
    </row>
    <row r="1006" spans="1:7">
      <c r="A1006" s="17"/>
      <c r="B1006" s="23" t="s">
        <v>383</v>
      </c>
      <c r="C1006" s="211" t="s">
        <v>384</v>
      </c>
      <c r="D1006" s="211"/>
      <c r="E1006" s="211"/>
      <c r="F1006" s="14">
        <v>35.6</v>
      </c>
      <c r="G1006" s="4"/>
    </row>
    <row r="1007" spans="1:7">
      <c r="A1007" s="17"/>
      <c r="B1007" s="23" t="s">
        <v>387</v>
      </c>
      <c r="C1007" s="211" t="s">
        <v>388</v>
      </c>
      <c r="D1007" s="211"/>
      <c r="E1007" s="211"/>
      <c r="F1007" s="14">
        <v>19252.93</v>
      </c>
      <c r="G1007" s="4"/>
    </row>
    <row r="1008" spans="1:7" s="80" customFormat="1" ht="30" customHeight="1">
      <c r="A1008" s="17"/>
      <c r="B1008" s="23" t="s">
        <v>572</v>
      </c>
      <c r="C1008" s="207" t="s">
        <v>573</v>
      </c>
      <c r="D1008" s="212"/>
      <c r="E1008" s="209"/>
      <c r="F1008" s="14">
        <v>3165.25</v>
      </c>
      <c r="G1008" s="4"/>
    </row>
    <row r="1009" spans="1:7">
      <c r="A1009" s="17"/>
      <c r="B1009" s="23" t="s">
        <v>390</v>
      </c>
      <c r="C1009" s="211" t="s">
        <v>391</v>
      </c>
      <c r="D1009" s="211"/>
      <c r="E1009" s="211"/>
      <c r="F1009" s="14">
        <v>5393</v>
      </c>
      <c r="G1009" s="4"/>
    </row>
    <row r="1010" spans="1:7">
      <c r="A1010" s="17"/>
      <c r="B1010" s="23" t="s">
        <v>313</v>
      </c>
      <c r="C1010" s="211" t="s">
        <v>511</v>
      </c>
      <c r="D1010" s="211"/>
      <c r="E1010" s="211"/>
      <c r="F1010" s="14">
        <f>E1011</f>
        <v>16209.43</v>
      </c>
      <c r="G1010" s="4"/>
    </row>
    <row r="1011" spans="1:7">
      <c r="A1011" s="17"/>
      <c r="B1011" s="17"/>
      <c r="C1011" s="211" t="s">
        <v>520</v>
      </c>
      <c r="D1011" s="211"/>
      <c r="E1011" s="40">
        <v>16209.43</v>
      </c>
      <c r="F1011" s="9"/>
      <c r="G1011" s="4"/>
    </row>
    <row r="1012" spans="1:7">
      <c r="A1012" s="17"/>
      <c r="B1012" s="17"/>
      <c r="C1012" s="71"/>
      <c r="D1012" s="71"/>
      <c r="E1012" s="72"/>
      <c r="F1012" s="9"/>
      <c r="G1012" s="4"/>
    </row>
    <row r="1013" spans="1:7" ht="29.25" customHeight="1">
      <c r="A1013" s="248" t="s">
        <v>400</v>
      </c>
      <c r="B1013" s="248"/>
      <c r="C1013" s="248"/>
      <c r="D1013" s="248"/>
      <c r="E1013" s="248"/>
      <c r="F1013" s="127">
        <f>F1014+F1018+F1025+F1033</f>
        <v>130990</v>
      </c>
      <c r="G1013" s="4"/>
    </row>
    <row r="1014" spans="1:7" ht="28.5" customHeight="1">
      <c r="A1014" s="17"/>
      <c r="B1014" s="22" t="s">
        <v>81</v>
      </c>
      <c r="C1014" s="218" t="s">
        <v>401</v>
      </c>
      <c r="D1014" s="218"/>
      <c r="E1014" s="218"/>
      <c r="F1014" s="27">
        <f>F1015+F1016+F1017</f>
        <v>1571</v>
      </c>
      <c r="G1014" s="4"/>
    </row>
    <row r="1015" spans="1:7" s="80" customFormat="1" ht="17.25" customHeight="1">
      <c r="A1015" s="17"/>
      <c r="B1015" s="23" t="s">
        <v>339</v>
      </c>
      <c r="C1015" s="211" t="s">
        <v>342</v>
      </c>
      <c r="D1015" s="211"/>
      <c r="E1015" s="211"/>
      <c r="F1015" s="14">
        <v>226</v>
      </c>
      <c r="G1015" s="4"/>
    </row>
    <row r="1016" spans="1:7">
      <c r="A1016" s="17"/>
      <c r="B1016" s="23" t="s">
        <v>340</v>
      </c>
      <c r="C1016" s="211" t="s">
        <v>343</v>
      </c>
      <c r="D1016" s="211"/>
      <c r="E1016" s="211"/>
      <c r="F1016" s="14">
        <v>20</v>
      </c>
      <c r="G1016" s="4"/>
    </row>
    <row r="1017" spans="1:7">
      <c r="A1017" s="17"/>
      <c r="B1017" s="23" t="s">
        <v>357</v>
      </c>
      <c r="C1017" s="211" t="s">
        <v>358</v>
      </c>
      <c r="D1017" s="211"/>
      <c r="E1017" s="211"/>
      <c r="F1017" s="14">
        <v>1325</v>
      </c>
      <c r="G1017" s="4"/>
    </row>
    <row r="1018" spans="1:7" ht="19.5" customHeight="1">
      <c r="A1018" s="17"/>
      <c r="B1018" s="22" t="s">
        <v>557</v>
      </c>
      <c r="C1018" s="247" t="s">
        <v>574</v>
      </c>
      <c r="D1018" s="247"/>
      <c r="E1018" s="247"/>
      <c r="F1018" s="27">
        <f>F1019+F1020+F1021+F1022+F1023+F1024</f>
        <v>63531</v>
      </c>
      <c r="G1018" s="4"/>
    </row>
    <row r="1019" spans="1:7">
      <c r="A1019" s="17"/>
      <c r="B1019" s="23" t="s">
        <v>344</v>
      </c>
      <c r="C1019" s="211" t="s">
        <v>345</v>
      </c>
      <c r="D1019" s="211"/>
      <c r="E1019" s="211"/>
      <c r="F1019" s="14">
        <v>35720</v>
      </c>
      <c r="G1019" s="4"/>
    </row>
    <row r="1020" spans="1:7">
      <c r="A1020" s="17"/>
      <c r="B1020" s="23" t="s">
        <v>339</v>
      </c>
      <c r="C1020" s="211" t="s">
        <v>342</v>
      </c>
      <c r="D1020" s="211"/>
      <c r="E1020" s="211"/>
      <c r="F1020" s="14">
        <v>1138</v>
      </c>
      <c r="G1020" s="4"/>
    </row>
    <row r="1021" spans="1:7">
      <c r="A1021" s="17"/>
      <c r="B1021" s="23" t="s">
        <v>340</v>
      </c>
      <c r="C1021" s="211" t="s">
        <v>343</v>
      </c>
      <c r="D1021" s="211"/>
      <c r="E1021" s="211"/>
      <c r="F1021" s="14">
        <v>114</v>
      </c>
      <c r="G1021" s="4"/>
    </row>
    <row r="1022" spans="1:7">
      <c r="A1022" s="17"/>
      <c r="B1022" s="23" t="s">
        <v>357</v>
      </c>
      <c r="C1022" s="211" t="s">
        <v>358</v>
      </c>
      <c r="D1022" s="211"/>
      <c r="E1022" s="211"/>
      <c r="F1022" s="14">
        <v>6626</v>
      </c>
      <c r="G1022" s="4"/>
    </row>
    <row r="1023" spans="1:7">
      <c r="A1023" s="17"/>
      <c r="B1023" s="23" t="s">
        <v>320</v>
      </c>
      <c r="C1023" s="211" t="s">
        <v>321</v>
      </c>
      <c r="D1023" s="211"/>
      <c r="E1023" s="211"/>
      <c r="F1023" s="14">
        <v>13372</v>
      </c>
      <c r="G1023" s="4"/>
    </row>
    <row r="1024" spans="1:7">
      <c r="A1024" s="17"/>
      <c r="B1024" s="23" t="s">
        <v>311</v>
      </c>
      <c r="C1024" s="211" t="s">
        <v>323</v>
      </c>
      <c r="D1024" s="211"/>
      <c r="E1024" s="211"/>
      <c r="F1024" s="14">
        <v>6561</v>
      </c>
      <c r="G1024" s="4"/>
    </row>
    <row r="1025" spans="1:7">
      <c r="A1025" s="17"/>
      <c r="B1025" s="22" t="s">
        <v>638</v>
      </c>
      <c r="C1025" s="218" t="s">
        <v>640</v>
      </c>
      <c r="D1025" s="218"/>
      <c r="E1025" s="218"/>
      <c r="F1025" s="27">
        <f>F1026+F1027+F1028+F1029+F1030+F1031</f>
        <v>36597</v>
      </c>
      <c r="G1025" s="4"/>
    </row>
    <row r="1026" spans="1:7">
      <c r="A1026" s="17"/>
      <c r="B1026" s="23" t="s">
        <v>344</v>
      </c>
      <c r="C1026" s="211" t="s">
        <v>345</v>
      </c>
      <c r="D1026" s="211"/>
      <c r="E1026" s="211"/>
      <c r="F1026" s="14">
        <v>17700</v>
      </c>
      <c r="G1026" s="4"/>
    </row>
    <row r="1027" spans="1:7">
      <c r="A1027" s="17"/>
      <c r="B1027" s="23" t="s">
        <v>339</v>
      </c>
      <c r="C1027" s="211" t="s">
        <v>342</v>
      </c>
      <c r="D1027" s="211"/>
      <c r="E1027" s="211"/>
      <c r="F1027" s="14">
        <v>1219</v>
      </c>
      <c r="G1027" s="4"/>
    </row>
    <row r="1028" spans="1:7">
      <c r="A1028" s="17"/>
      <c r="B1028" s="23" t="s">
        <v>340</v>
      </c>
      <c r="C1028" s="211" t="s">
        <v>343</v>
      </c>
      <c r="D1028" s="211"/>
      <c r="E1028" s="211"/>
      <c r="F1028" s="14">
        <v>120</v>
      </c>
      <c r="G1028" s="4"/>
    </row>
    <row r="1029" spans="1:7">
      <c r="A1029" s="17"/>
      <c r="B1029" s="23" t="s">
        <v>357</v>
      </c>
      <c r="C1029" s="211" t="s">
        <v>358</v>
      </c>
      <c r="D1029" s="211"/>
      <c r="E1029" s="211"/>
      <c r="F1029" s="14">
        <v>7093</v>
      </c>
      <c r="G1029" s="4"/>
    </row>
    <row r="1030" spans="1:7">
      <c r="A1030" s="17"/>
      <c r="B1030" s="23" t="s">
        <v>320</v>
      </c>
      <c r="C1030" s="211" t="s">
        <v>321</v>
      </c>
      <c r="D1030" s="211"/>
      <c r="E1030" s="211"/>
      <c r="F1030" s="14">
        <v>6850</v>
      </c>
      <c r="G1030" s="4"/>
    </row>
    <row r="1031" spans="1:7">
      <c r="A1031" s="17"/>
      <c r="B1031" s="23" t="s">
        <v>311</v>
      </c>
      <c r="C1031" s="211" t="s">
        <v>323</v>
      </c>
      <c r="D1031" s="211"/>
      <c r="E1031" s="211"/>
      <c r="F1031" s="14">
        <v>3615</v>
      </c>
      <c r="G1031" s="4"/>
    </row>
    <row r="1032" spans="1:7" s="80" customFormat="1">
      <c r="A1032" s="17"/>
      <c r="B1032" s="47"/>
      <c r="C1032" s="191"/>
      <c r="D1032" s="191"/>
      <c r="E1032" s="191"/>
      <c r="F1032" s="49"/>
      <c r="G1032" s="4"/>
    </row>
    <row r="1033" spans="1:7" s="80" customFormat="1">
      <c r="A1033" s="17"/>
      <c r="B1033" s="22" t="s">
        <v>636</v>
      </c>
      <c r="C1033" s="218" t="s">
        <v>637</v>
      </c>
      <c r="D1033" s="218"/>
      <c r="E1033" s="218"/>
      <c r="F1033" s="27">
        <f>F1034+F1035+F1036+F1037+F1038+F1039</f>
        <v>29291</v>
      </c>
      <c r="G1033" s="4"/>
    </row>
    <row r="1034" spans="1:7" s="80" customFormat="1">
      <c r="A1034" s="17"/>
      <c r="B1034" s="23" t="s">
        <v>344</v>
      </c>
      <c r="C1034" s="211" t="s">
        <v>345</v>
      </c>
      <c r="D1034" s="211"/>
      <c r="E1034" s="211"/>
      <c r="F1034" s="14">
        <v>15040</v>
      </c>
      <c r="G1034" s="4"/>
    </row>
    <row r="1035" spans="1:7" s="80" customFormat="1">
      <c r="A1035" s="17"/>
      <c r="B1035" s="23" t="s">
        <v>339</v>
      </c>
      <c r="C1035" s="211" t="s">
        <v>342</v>
      </c>
      <c r="D1035" s="211"/>
      <c r="E1035" s="211"/>
      <c r="F1035" s="14">
        <v>410</v>
      </c>
      <c r="G1035" s="4"/>
    </row>
    <row r="1036" spans="1:7" s="80" customFormat="1">
      <c r="A1036" s="17"/>
      <c r="B1036" s="23" t="s">
        <v>340</v>
      </c>
      <c r="C1036" s="211" t="s">
        <v>343</v>
      </c>
      <c r="D1036" s="211"/>
      <c r="E1036" s="211"/>
      <c r="F1036" s="14">
        <v>39</v>
      </c>
      <c r="G1036" s="4"/>
    </row>
    <row r="1037" spans="1:7" s="80" customFormat="1">
      <c r="A1037" s="17"/>
      <c r="B1037" s="23" t="s">
        <v>357</v>
      </c>
      <c r="C1037" s="211" t="s">
        <v>358</v>
      </c>
      <c r="D1037" s="211"/>
      <c r="E1037" s="211"/>
      <c r="F1037" s="14">
        <v>2385</v>
      </c>
      <c r="G1037" s="4"/>
    </row>
    <row r="1038" spans="1:7" s="80" customFormat="1">
      <c r="A1038" s="17"/>
      <c r="B1038" s="23" t="s">
        <v>320</v>
      </c>
      <c r="C1038" s="211" t="s">
        <v>321</v>
      </c>
      <c r="D1038" s="211"/>
      <c r="E1038" s="211"/>
      <c r="F1038" s="14">
        <v>5502</v>
      </c>
      <c r="G1038" s="4"/>
    </row>
    <row r="1039" spans="1:7" s="80" customFormat="1">
      <c r="A1039" s="17"/>
      <c r="B1039" s="23" t="s">
        <v>311</v>
      </c>
      <c r="C1039" s="211" t="s">
        <v>323</v>
      </c>
      <c r="D1039" s="211"/>
      <c r="E1039" s="211"/>
      <c r="F1039" s="14">
        <v>5915</v>
      </c>
      <c r="G1039" s="4"/>
    </row>
    <row r="1040" spans="1:7" s="77" customFormat="1">
      <c r="A1040" s="17"/>
      <c r="B1040" s="17"/>
      <c r="C1040" s="76"/>
      <c r="D1040" s="76"/>
      <c r="E1040" s="76"/>
      <c r="F1040" s="9"/>
      <c r="G1040" s="4"/>
    </row>
    <row r="1041" spans="1:7" ht="32.25" customHeight="1">
      <c r="A1041" s="248" t="s">
        <v>402</v>
      </c>
      <c r="B1041" s="248"/>
      <c r="C1041" s="248"/>
      <c r="D1041" s="248"/>
      <c r="E1041" s="248"/>
      <c r="F1041" s="127">
        <f>F1042+F1070</f>
        <v>187948.02</v>
      </c>
      <c r="G1041" s="4"/>
    </row>
    <row r="1042" spans="1:7">
      <c r="A1042" s="17"/>
      <c r="B1042" s="22" t="s">
        <v>83</v>
      </c>
      <c r="C1042" s="218" t="s">
        <v>84</v>
      </c>
      <c r="D1042" s="218"/>
      <c r="E1042" s="218"/>
      <c r="F1042" s="27">
        <f>F1043+F1044+F1045+F1046+F1052+F1053+F1054+F1063+F1064+F1065+F1067+F1069</f>
        <v>185871.52</v>
      </c>
      <c r="G1042" s="4"/>
    </row>
    <row r="1043" spans="1:7">
      <c r="A1043" s="17"/>
      <c r="B1043" s="23" t="s">
        <v>339</v>
      </c>
      <c r="C1043" s="211" t="s">
        <v>342</v>
      </c>
      <c r="D1043" s="211"/>
      <c r="E1043" s="211"/>
      <c r="F1043" s="14">
        <v>1483.52</v>
      </c>
      <c r="G1043" s="4"/>
    </row>
    <row r="1044" spans="1:7">
      <c r="A1044" s="17"/>
      <c r="B1044" s="23" t="s">
        <v>340</v>
      </c>
      <c r="C1044" s="211" t="s">
        <v>343</v>
      </c>
      <c r="D1044" s="211"/>
      <c r="E1044" s="211"/>
      <c r="F1044" s="14">
        <v>0</v>
      </c>
      <c r="G1044" s="4"/>
    </row>
    <row r="1045" spans="1:7">
      <c r="A1045" s="17"/>
      <c r="B1045" s="23" t="s">
        <v>357</v>
      </c>
      <c r="C1045" s="211" t="s">
        <v>358</v>
      </c>
      <c r="D1045" s="211"/>
      <c r="E1045" s="211"/>
      <c r="F1045" s="14">
        <v>40881.019999999997</v>
      </c>
      <c r="G1045" s="4"/>
    </row>
    <row r="1046" spans="1:7">
      <c r="A1046" s="17"/>
      <c r="B1046" s="23" t="s">
        <v>320</v>
      </c>
      <c r="C1046" s="211" t="s">
        <v>321</v>
      </c>
      <c r="D1046" s="211"/>
      <c r="E1046" s="211"/>
      <c r="F1046" s="14">
        <f>E1047+E1048+E1049+E1050+E1051</f>
        <v>62167.76</v>
      </c>
      <c r="G1046" s="4"/>
    </row>
    <row r="1047" spans="1:7" ht="33.75" customHeight="1">
      <c r="A1047" s="17"/>
      <c r="B1047" s="17"/>
      <c r="C1047" s="210" t="s">
        <v>575</v>
      </c>
      <c r="D1047" s="210"/>
      <c r="E1047" s="40">
        <v>22789.87</v>
      </c>
      <c r="F1047" s="9"/>
      <c r="G1047" s="4"/>
    </row>
    <row r="1048" spans="1:7" ht="51" customHeight="1">
      <c r="A1048" s="17"/>
      <c r="B1048" s="17"/>
      <c r="C1048" s="211" t="s">
        <v>543</v>
      </c>
      <c r="D1048" s="211"/>
      <c r="E1048" s="149">
        <v>35229.58</v>
      </c>
      <c r="F1048" s="9"/>
      <c r="G1048" s="4"/>
    </row>
    <row r="1049" spans="1:7">
      <c r="A1049" s="17"/>
      <c r="B1049" s="17"/>
      <c r="C1049" s="211" t="s">
        <v>404</v>
      </c>
      <c r="D1049" s="211"/>
      <c r="E1049" s="40">
        <v>1229.05</v>
      </c>
      <c r="F1049" s="9"/>
      <c r="G1049" s="4"/>
    </row>
    <row r="1050" spans="1:7">
      <c r="A1050" s="17"/>
      <c r="B1050" s="17"/>
      <c r="C1050" s="211" t="s">
        <v>403</v>
      </c>
      <c r="D1050" s="211"/>
      <c r="E1050" s="40">
        <v>1853.37</v>
      </c>
      <c r="F1050" s="9"/>
      <c r="G1050" s="4"/>
    </row>
    <row r="1051" spans="1:7">
      <c r="A1051" s="17"/>
      <c r="B1051" s="17"/>
      <c r="C1051" s="210" t="s">
        <v>405</v>
      </c>
      <c r="D1051" s="210"/>
      <c r="E1051" s="65">
        <v>1065.8900000000001</v>
      </c>
      <c r="F1051" s="9"/>
      <c r="G1051" s="4"/>
    </row>
    <row r="1052" spans="1:7">
      <c r="A1052" s="17"/>
      <c r="B1052" s="23" t="s">
        <v>364</v>
      </c>
      <c r="C1052" s="211" t="s">
        <v>365</v>
      </c>
      <c r="D1052" s="211"/>
      <c r="E1052" s="211"/>
      <c r="F1052" s="14">
        <v>19371.73</v>
      </c>
      <c r="G1052" s="4"/>
    </row>
    <row r="1053" spans="1:7">
      <c r="A1053" s="17"/>
      <c r="B1053" s="23" t="s">
        <v>368</v>
      </c>
      <c r="C1053" s="211" t="s">
        <v>369</v>
      </c>
      <c r="D1053" s="211"/>
      <c r="E1053" s="211"/>
      <c r="F1053" s="14">
        <v>0</v>
      </c>
      <c r="G1053" s="4"/>
    </row>
    <row r="1054" spans="1:7">
      <c r="A1054" s="17"/>
      <c r="B1054" s="23" t="s">
        <v>311</v>
      </c>
      <c r="C1054" s="211" t="s">
        <v>323</v>
      </c>
      <c r="D1054" s="211"/>
      <c r="E1054" s="211"/>
      <c r="F1054" s="14">
        <f>E1055+E1056+E1057+E1058+E1059+E1060+E1061+E1062</f>
        <v>48662.55</v>
      </c>
      <c r="G1054" s="4"/>
    </row>
    <row r="1055" spans="1:7">
      <c r="A1055" s="17"/>
      <c r="B1055" s="17"/>
      <c r="C1055" s="211" t="s">
        <v>406</v>
      </c>
      <c r="D1055" s="211"/>
      <c r="E1055" s="40">
        <v>16886.25</v>
      </c>
      <c r="F1055" s="9"/>
      <c r="G1055" s="4"/>
    </row>
    <row r="1056" spans="1:7">
      <c r="A1056" s="17"/>
      <c r="B1056" s="17"/>
      <c r="C1056" s="211" t="s">
        <v>407</v>
      </c>
      <c r="D1056" s="211"/>
      <c r="E1056" s="40">
        <v>647.16</v>
      </c>
      <c r="F1056" s="9"/>
      <c r="G1056" s="4"/>
    </row>
    <row r="1057" spans="1:7">
      <c r="A1057" s="17"/>
      <c r="B1057" s="17"/>
      <c r="C1057" s="211" t="s">
        <v>408</v>
      </c>
      <c r="D1057" s="211"/>
      <c r="E1057" s="40">
        <v>0</v>
      </c>
      <c r="F1057" s="9"/>
      <c r="G1057" s="4"/>
    </row>
    <row r="1058" spans="1:7">
      <c r="A1058" s="17"/>
      <c r="B1058" s="17"/>
      <c r="C1058" s="211" t="s">
        <v>409</v>
      </c>
      <c r="D1058" s="211"/>
      <c r="E1058" s="40">
        <v>0</v>
      </c>
      <c r="F1058" s="9"/>
      <c r="G1058" s="4"/>
    </row>
    <row r="1059" spans="1:7">
      <c r="A1059" s="17"/>
      <c r="B1059" s="17"/>
      <c r="C1059" s="211" t="s">
        <v>544</v>
      </c>
      <c r="D1059" s="211"/>
      <c r="E1059" s="40">
        <v>9090.91</v>
      </c>
      <c r="F1059" s="9"/>
      <c r="G1059" s="4"/>
    </row>
    <row r="1060" spans="1:7">
      <c r="A1060" s="17"/>
      <c r="B1060" s="17"/>
      <c r="C1060" s="210" t="s">
        <v>410</v>
      </c>
      <c r="D1060" s="210"/>
      <c r="E1060" s="65">
        <v>2000</v>
      </c>
      <c r="F1060" s="9"/>
      <c r="G1060" s="4"/>
    </row>
    <row r="1061" spans="1:7" ht="72.75" customHeight="1">
      <c r="A1061" s="17"/>
      <c r="B1061" s="17"/>
      <c r="C1061" s="222" t="s">
        <v>576</v>
      </c>
      <c r="D1061" s="223"/>
      <c r="E1061" s="40">
        <v>20038.23</v>
      </c>
      <c r="F1061" s="9"/>
      <c r="G1061" s="4"/>
    </row>
    <row r="1062" spans="1:7">
      <c r="A1062" s="17"/>
      <c r="B1062" s="17"/>
      <c r="C1062" s="299"/>
      <c r="D1062" s="299"/>
      <c r="E1062" s="40"/>
      <c r="F1062" s="9"/>
      <c r="G1062" s="4"/>
    </row>
    <row r="1063" spans="1:7">
      <c r="A1063" s="17"/>
      <c r="B1063" s="23" t="s">
        <v>349</v>
      </c>
      <c r="C1063" s="211" t="s">
        <v>382</v>
      </c>
      <c r="D1063" s="211"/>
      <c r="E1063" s="211"/>
      <c r="F1063" s="14">
        <v>1531.94</v>
      </c>
      <c r="G1063" s="4"/>
    </row>
    <row r="1064" spans="1:7">
      <c r="A1064" s="17"/>
      <c r="B1064" s="23" t="s">
        <v>387</v>
      </c>
      <c r="C1064" s="211" t="s">
        <v>388</v>
      </c>
      <c r="D1064" s="211"/>
      <c r="E1064" s="211"/>
      <c r="F1064" s="14">
        <v>11773</v>
      </c>
      <c r="G1064" s="4"/>
    </row>
    <row r="1065" spans="1:7">
      <c r="A1065" s="17"/>
      <c r="B1065" s="23" t="s">
        <v>313</v>
      </c>
      <c r="C1065" s="211" t="s">
        <v>511</v>
      </c>
      <c r="D1065" s="211"/>
      <c r="E1065" s="211"/>
      <c r="F1065" s="14">
        <v>0</v>
      </c>
      <c r="G1065" s="4"/>
    </row>
    <row r="1066" spans="1:7" ht="15" customHeight="1">
      <c r="A1066" s="17"/>
      <c r="B1066" s="17"/>
      <c r="C1066" s="210"/>
      <c r="D1066" s="210"/>
      <c r="E1066" s="210"/>
      <c r="F1066" s="9"/>
      <c r="G1066" s="4"/>
    </row>
    <row r="1067" spans="1:7">
      <c r="A1067" s="17"/>
      <c r="B1067" s="23" t="s">
        <v>315</v>
      </c>
      <c r="C1067" s="211" t="s">
        <v>511</v>
      </c>
      <c r="D1067" s="211"/>
      <c r="E1067" s="211"/>
      <c r="F1067" s="14">
        <v>0</v>
      </c>
      <c r="G1067" s="4"/>
    </row>
    <row r="1068" spans="1:7" s="80" customFormat="1">
      <c r="A1068" s="17"/>
      <c r="B1068" s="17"/>
      <c r="C1068" s="210"/>
      <c r="D1068" s="210"/>
      <c r="E1068" s="210"/>
      <c r="F1068" s="9"/>
      <c r="G1068" s="4"/>
    </row>
    <row r="1069" spans="1:7">
      <c r="A1069" s="17"/>
      <c r="B1069" s="23" t="s">
        <v>332</v>
      </c>
      <c r="C1069" s="211" t="s">
        <v>333</v>
      </c>
      <c r="D1069" s="211"/>
      <c r="E1069" s="211"/>
      <c r="F1069" s="14"/>
      <c r="G1069" s="4"/>
    </row>
    <row r="1070" spans="1:7">
      <c r="A1070" s="17"/>
      <c r="B1070" s="22" t="s">
        <v>163</v>
      </c>
      <c r="C1070" s="218" t="s">
        <v>164</v>
      </c>
      <c r="D1070" s="218"/>
      <c r="E1070" s="218"/>
      <c r="F1070" s="27">
        <f>F1071+F1073</f>
        <v>2076.5</v>
      </c>
      <c r="G1070" s="4"/>
    </row>
    <row r="1071" spans="1:7">
      <c r="A1071" s="17"/>
      <c r="B1071" s="23" t="s">
        <v>320</v>
      </c>
      <c r="C1071" s="211" t="s">
        <v>321</v>
      </c>
      <c r="D1071" s="211"/>
      <c r="E1071" s="211"/>
      <c r="F1071" s="14">
        <v>1382.9</v>
      </c>
      <c r="G1071" s="4"/>
    </row>
    <row r="1072" spans="1:7">
      <c r="A1072" s="17"/>
      <c r="B1072" s="17"/>
      <c r="C1072" s="210" t="s">
        <v>532</v>
      </c>
      <c r="D1072" s="210"/>
      <c r="E1072" s="210"/>
      <c r="F1072" s="9"/>
      <c r="G1072" s="4"/>
    </row>
    <row r="1073" spans="1:7">
      <c r="A1073" s="17"/>
      <c r="B1073" s="23" t="s">
        <v>311</v>
      </c>
      <c r="C1073" s="211" t="s">
        <v>323</v>
      </c>
      <c r="D1073" s="211"/>
      <c r="E1073" s="211"/>
      <c r="F1073" s="14">
        <v>693.6</v>
      </c>
      <c r="G1073" s="4"/>
    </row>
    <row r="1074" spans="1:7" s="77" customFormat="1">
      <c r="A1074" s="17"/>
      <c r="B1074" s="17"/>
      <c r="C1074" s="76"/>
      <c r="D1074" s="76"/>
      <c r="E1074" s="76"/>
      <c r="F1074" s="9"/>
      <c r="G1074" s="4"/>
    </row>
    <row r="1075" spans="1:7" s="77" customFormat="1">
      <c r="A1075" s="231" t="s">
        <v>512</v>
      </c>
      <c r="B1075" s="232"/>
      <c r="C1075" s="232"/>
      <c r="D1075" s="232"/>
      <c r="E1075" s="233"/>
      <c r="F1075" s="127">
        <f>F1076</f>
        <v>514000</v>
      </c>
      <c r="G1075" s="4"/>
    </row>
    <row r="1076" spans="1:7" s="77" customFormat="1" ht="31.5" customHeight="1">
      <c r="A1076" s="17"/>
      <c r="B1076" s="131" t="s">
        <v>165</v>
      </c>
      <c r="C1076" s="234" t="s">
        <v>167</v>
      </c>
      <c r="D1076" s="234"/>
      <c r="E1076" s="234"/>
      <c r="F1076" s="27">
        <f>F1077+F1078</f>
        <v>514000</v>
      </c>
      <c r="G1076" s="4"/>
    </row>
    <row r="1077" spans="1:7" s="80" customFormat="1" ht="15" customHeight="1">
      <c r="A1077" s="17"/>
      <c r="B1077" s="122" t="s">
        <v>311</v>
      </c>
      <c r="C1077" s="211" t="s">
        <v>323</v>
      </c>
      <c r="D1077" s="211"/>
      <c r="E1077" s="211"/>
      <c r="F1077" s="14">
        <v>9000</v>
      </c>
      <c r="G1077" s="4"/>
    </row>
    <row r="1078" spans="1:7" s="77" customFormat="1" ht="30.75" customHeight="1">
      <c r="A1078" s="17"/>
      <c r="B1078" s="23" t="s">
        <v>513</v>
      </c>
      <c r="C1078" s="211" t="s">
        <v>514</v>
      </c>
      <c r="D1078" s="211"/>
      <c r="E1078" s="211"/>
      <c r="F1078" s="14">
        <v>505000</v>
      </c>
      <c r="G1078" s="4"/>
    </row>
    <row r="1079" spans="1:7" s="77" customFormat="1" ht="13.5" customHeight="1">
      <c r="A1079" s="17"/>
      <c r="B1079" s="17"/>
      <c r="C1079" s="76"/>
      <c r="D1079" s="76"/>
      <c r="E1079" s="76"/>
      <c r="F1079" s="9"/>
      <c r="G1079" s="4"/>
    </row>
    <row r="1080" spans="1:7">
      <c r="A1080" s="214" t="s">
        <v>411</v>
      </c>
      <c r="B1080" s="214"/>
      <c r="C1080" s="214"/>
      <c r="D1080" s="214"/>
      <c r="E1080" s="214"/>
      <c r="F1080" s="127">
        <f>F1081+F1124+F1131+F1142+F1144+F1182+F1188+F1197+F1199+F1207+F1213+F1221</f>
        <v>14651059.469999997</v>
      </c>
      <c r="G1080" s="4"/>
    </row>
    <row r="1081" spans="1:7">
      <c r="A1081" s="17"/>
      <c r="B1081" s="22" t="s">
        <v>97</v>
      </c>
      <c r="C1081" s="218" t="s">
        <v>98</v>
      </c>
      <c r="D1081" s="218"/>
      <c r="E1081" s="218"/>
      <c r="F1081" s="137">
        <f>F1082+F1083+F1085+F1086+F1087+F1088+F1089+F1090+F1091+F1092+F1101+F1102+F1103+F1104+F1105+F1106+F1115+F1116+F1117+F1118+F1119+F1120+F1123</f>
        <v>8037233.2599999988</v>
      </c>
      <c r="G1081" s="4"/>
    </row>
    <row r="1082" spans="1:7" ht="29.25" customHeight="1">
      <c r="A1082" s="17"/>
      <c r="B1082" s="23" t="s">
        <v>412</v>
      </c>
      <c r="C1082" s="211" t="s">
        <v>533</v>
      </c>
      <c r="D1082" s="211"/>
      <c r="E1082" s="211"/>
      <c r="F1082" s="14">
        <v>405.4</v>
      </c>
      <c r="G1082" s="4"/>
    </row>
    <row r="1083" spans="1:7" ht="31.5" customHeight="1">
      <c r="A1083" s="17"/>
      <c r="B1083" s="23" t="s">
        <v>413</v>
      </c>
      <c r="C1083" s="211" t="s">
        <v>430</v>
      </c>
      <c r="D1083" s="211"/>
      <c r="E1083" s="211"/>
      <c r="F1083" s="14">
        <v>422211.84000000003</v>
      </c>
      <c r="G1083" s="4"/>
    </row>
    <row r="1084" spans="1:7">
      <c r="A1084" s="17"/>
      <c r="B1084" s="17"/>
      <c r="C1084" s="210" t="s">
        <v>414</v>
      </c>
      <c r="D1084" s="210"/>
      <c r="E1084" s="210"/>
      <c r="F1084" s="9"/>
      <c r="G1084" s="4"/>
    </row>
    <row r="1085" spans="1:7" s="74" customFormat="1" ht="30" customHeight="1">
      <c r="A1085" s="17"/>
      <c r="B1085" s="23" t="s">
        <v>427</v>
      </c>
      <c r="C1085" s="211" t="s">
        <v>428</v>
      </c>
      <c r="D1085" s="211"/>
      <c r="E1085" s="211"/>
      <c r="F1085" s="14">
        <v>1659.83</v>
      </c>
      <c r="G1085" s="4"/>
    </row>
    <row r="1086" spans="1:7">
      <c r="A1086" s="17"/>
      <c r="B1086" s="23" t="s">
        <v>352</v>
      </c>
      <c r="C1086" s="211" t="s">
        <v>353</v>
      </c>
      <c r="D1086" s="211"/>
      <c r="E1086" s="211"/>
      <c r="F1086" s="14">
        <v>317982.7</v>
      </c>
      <c r="G1086" s="4"/>
    </row>
    <row r="1087" spans="1:7">
      <c r="A1087" s="17"/>
      <c r="B1087" s="23" t="s">
        <v>338</v>
      </c>
      <c r="C1087" s="211" t="s">
        <v>341</v>
      </c>
      <c r="D1087" s="211"/>
      <c r="E1087" s="211"/>
      <c r="F1087" s="14">
        <v>4028420.44</v>
      </c>
      <c r="G1087" s="4"/>
    </row>
    <row r="1088" spans="1:7">
      <c r="A1088" s="17"/>
      <c r="B1088" s="23" t="s">
        <v>396</v>
      </c>
      <c r="C1088" s="229" t="s">
        <v>354</v>
      </c>
      <c r="D1088" s="229"/>
      <c r="E1088" s="229"/>
      <c r="F1088" s="14">
        <v>322354.99</v>
      </c>
      <c r="G1088" s="4"/>
    </row>
    <row r="1089" spans="1:7">
      <c r="A1089" s="17"/>
      <c r="B1089" s="23" t="s">
        <v>339</v>
      </c>
      <c r="C1089" s="211" t="s">
        <v>342</v>
      </c>
      <c r="D1089" s="211"/>
      <c r="E1089" s="211"/>
      <c r="F1089" s="14">
        <v>767493.12</v>
      </c>
      <c r="G1089" s="4"/>
    </row>
    <row r="1090" spans="1:7">
      <c r="A1090" s="17"/>
      <c r="B1090" s="23" t="s">
        <v>340</v>
      </c>
      <c r="C1090" s="211" t="s">
        <v>343</v>
      </c>
      <c r="D1090" s="211"/>
      <c r="E1090" s="211"/>
      <c r="F1090" s="14">
        <v>95074.31</v>
      </c>
      <c r="G1090" s="4"/>
    </row>
    <row r="1091" spans="1:7">
      <c r="A1091" s="17"/>
      <c r="B1091" s="23" t="s">
        <v>357</v>
      </c>
      <c r="C1091" s="211" t="s">
        <v>358</v>
      </c>
      <c r="D1091" s="211"/>
      <c r="E1091" s="211"/>
      <c r="F1091" s="14">
        <v>23627.63</v>
      </c>
      <c r="G1091" s="4"/>
    </row>
    <row r="1092" spans="1:7">
      <c r="A1092" s="17"/>
      <c r="B1092" s="23" t="s">
        <v>320</v>
      </c>
      <c r="C1092" s="211" t="s">
        <v>321</v>
      </c>
      <c r="D1092" s="211"/>
      <c r="E1092" s="211"/>
      <c r="F1092" s="14">
        <f>E1093+E1094+E1095+E1096+E1097+E1098+E1099+E1100</f>
        <v>430559.75</v>
      </c>
      <c r="G1092" s="4"/>
    </row>
    <row r="1093" spans="1:7">
      <c r="A1093" s="17"/>
      <c r="B1093" s="17"/>
      <c r="C1093" s="211" t="s">
        <v>362</v>
      </c>
      <c r="D1093" s="211"/>
      <c r="E1093" s="40">
        <v>174781.6</v>
      </c>
      <c r="F1093" s="9"/>
      <c r="G1093" s="4"/>
    </row>
    <row r="1094" spans="1:7">
      <c r="A1094" s="17"/>
      <c r="B1094" s="17"/>
      <c r="C1094" s="211" t="s">
        <v>405</v>
      </c>
      <c r="D1094" s="211"/>
      <c r="E1094" s="40">
        <v>12164.83</v>
      </c>
      <c r="F1094" s="9"/>
      <c r="G1094" s="4"/>
    </row>
    <row r="1095" spans="1:7">
      <c r="A1095" s="17"/>
      <c r="B1095" s="17"/>
      <c r="C1095" s="211" t="s">
        <v>415</v>
      </c>
      <c r="D1095" s="211"/>
      <c r="E1095" s="40">
        <v>5397.92</v>
      </c>
      <c r="F1095" s="9"/>
      <c r="G1095" s="4"/>
    </row>
    <row r="1096" spans="1:7">
      <c r="A1096" s="17"/>
      <c r="B1096" s="17"/>
      <c r="C1096" s="211" t="s">
        <v>416</v>
      </c>
      <c r="D1096" s="211"/>
      <c r="E1096" s="40">
        <v>164011.39000000001</v>
      </c>
      <c r="F1096" s="9"/>
      <c r="G1096" s="4"/>
    </row>
    <row r="1097" spans="1:7">
      <c r="A1097" s="17"/>
      <c r="B1097" s="17"/>
      <c r="C1097" s="211" t="s">
        <v>417</v>
      </c>
      <c r="D1097" s="211"/>
      <c r="E1097" s="40">
        <v>20725.73</v>
      </c>
      <c r="F1097" s="9"/>
      <c r="G1097" s="4"/>
    </row>
    <row r="1098" spans="1:7">
      <c r="A1098" s="17"/>
      <c r="B1098" s="17"/>
      <c r="C1098" s="211" t="s">
        <v>418</v>
      </c>
      <c r="D1098" s="211"/>
      <c r="E1098" s="40">
        <v>21005.81</v>
      </c>
      <c r="F1098" s="9"/>
      <c r="G1098" s="4"/>
    </row>
    <row r="1099" spans="1:7">
      <c r="A1099" s="17"/>
      <c r="B1099" s="17"/>
      <c r="C1099" s="211" t="s">
        <v>419</v>
      </c>
      <c r="D1099" s="211"/>
      <c r="E1099" s="40">
        <v>3156.51</v>
      </c>
      <c r="F1099" s="9"/>
      <c r="G1099" s="4"/>
    </row>
    <row r="1100" spans="1:7" ht="58.5" customHeight="1">
      <c r="A1100" s="17"/>
      <c r="B1100" s="17"/>
      <c r="C1100" s="211" t="s">
        <v>665</v>
      </c>
      <c r="D1100" s="211"/>
      <c r="E1100" s="40">
        <v>29315.96</v>
      </c>
      <c r="F1100" s="9"/>
      <c r="G1100" s="4"/>
    </row>
    <row r="1101" spans="1:7">
      <c r="A1101" s="17"/>
      <c r="B1101" s="23" t="s">
        <v>420</v>
      </c>
      <c r="C1101" s="211" t="s">
        <v>421</v>
      </c>
      <c r="D1101" s="211"/>
      <c r="E1101" s="211"/>
      <c r="F1101" s="14">
        <v>710.63</v>
      </c>
      <c r="G1101" s="4"/>
    </row>
    <row r="1102" spans="1:7">
      <c r="A1102" s="17"/>
      <c r="B1102" s="23" t="s">
        <v>422</v>
      </c>
      <c r="C1102" s="211" t="s">
        <v>423</v>
      </c>
      <c r="D1102" s="211"/>
      <c r="E1102" s="211"/>
      <c r="F1102" s="14">
        <v>56160.52</v>
      </c>
      <c r="G1102" s="4"/>
    </row>
    <row r="1103" spans="1:7">
      <c r="A1103" s="17"/>
      <c r="B1103" s="23" t="s">
        <v>364</v>
      </c>
      <c r="C1103" s="211" t="s">
        <v>365</v>
      </c>
      <c r="D1103" s="211"/>
      <c r="E1103" s="211"/>
      <c r="F1103" s="14">
        <v>96788.06</v>
      </c>
      <c r="G1103" s="4"/>
    </row>
    <row r="1104" spans="1:7">
      <c r="A1104" s="17"/>
      <c r="B1104" s="23" t="s">
        <v>366</v>
      </c>
      <c r="C1104" s="211" t="s">
        <v>367</v>
      </c>
      <c r="D1104" s="211"/>
      <c r="E1104" s="211"/>
      <c r="F1104" s="14">
        <v>162843.91</v>
      </c>
      <c r="G1104" s="4"/>
    </row>
    <row r="1105" spans="1:7">
      <c r="A1105" s="17"/>
      <c r="B1105" s="23" t="s">
        <v>368</v>
      </c>
      <c r="C1105" s="211" t="s">
        <v>369</v>
      </c>
      <c r="D1105" s="211"/>
      <c r="E1105" s="211"/>
      <c r="F1105" s="14">
        <v>6335</v>
      </c>
      <c r="G1105" s="4"/>
    </row>
    <row r="1106" spans="1:7">
      <c r="A1106" s="17"/>
      <c r="B1106" s="23" t="s">
        <v>311</v>
      </c>
      <c r="C1106" s="211" t="s">
        <v>323</v>
      </c>
      <c r="D1106" s="211"/>
      <c r="E1106" s="211"/>
      <c r="F1106" s="14">
        <f>E1107+E1108+E1109+E1110+E1111+E1112+E1114</f>
        <v>103602.09</v>
      </c>
      <c r="G1106" s="4"/>
    </row>
    <row r="1107" spans="1:7">
      <c r="A1107" s="17"/>
      <c r="B1107" s="17"/>
      <c r="C1107" s="211" t="s">
        <v>424</v>
      </c>
      <c r="D1107" s="211"/>
      <c r="E1107" s="40">
        <v>13052.54</v>
      </c>
      <c r="F1107" s="9"/>
      <c r="G1107" s="4"/>
    </row>
    <row r="1108" spans="1:7">
      <c r="A1108" s="17"/>
      <c r="B1108" s="17"/>
      <c r="C1108" s="211" t="s">
        <v>370</v>
      </c>
      <c r="D1108" s="211"/>
      <c r="E1108" s="40">
        <v>1188.7</v>
      </c>
      <c r="F1108" s="9"/>
      <c r="G1108" s="4"/>
    </row>
    <row r="1109" spans="1:7">
      <c r="A1109" s="17"/>
      <c r="B1109" s="17"/>
      <c r="C1109" s="211" t="s">
        <v>373</v>
      </c>
      <c r="D1109" s="211"/>
      <c r="E1109" s="40">
        <v>11091.83</v>
      </c>
      <c r="F1109" s="9"/>
      <c r="G1109" s="4"/>
    </row>
    <row r="1110" spans="1:7" ht="33" customHeight="1">
      <c r="A1110" s="17"/>
      <c r="B1110" s="17"/>
      <c r="C1110" s="211" t="s">
        <v>425</v>
      </c>
      <c r="D1110" s="211"/>
      <c r="E1110" s="40">
        <v>8053.6</v>
      </c>
      <c r="F1110" s="9"/>
      <c r="G1110" s="4"/>
    </row>
    <row r="1111" spans="1:7" s="80" customFormat="1" ht="48.75" customHeight="1">
      <c r="A1111" s="17"/>
      <c r="B1111" s="17"/>
      <c r="C1111" s="207" t="s">
        <v>725</v>
      </c>
      <c r="D1111" s="209"/>
      <c r="E1111" s="40">
        <v>14392.3</v>
      </c>
      <c r="F1111" s="9"/>
      <c r="G1111" s="4"/>
    </row>
    <row r="1112" spans="1:7">
      <c r="A1112" s="17"/>
      <c r="B1112" s="17"/>
      <c r="C1112" s="211" t="s">
        <v>426</v>
      </c>
      <c r="D1112" s="211"/>
      <c r="E1112" s="40">
        <v>6839.73</v>
      </c>
      <c r="F1112" s="9"/>
      <c r="G1112" s="4"/>
    </row>
    <row r="1113" spans="1:7" s="80" customFormat="1">
      <c r="A1113" s="17"/>
      <c r="B1113" s="17"/>
      <c r="C1113" s="191"/>
      <c r="D1113" s="191"/>
      <c r="E1113" s="195"/>
      <c r="F1113" s="9"/>
      <c r="G1113" s="4"/>
    </row>
    <row r="1114" spans="1:7" ht="108.75" customHeight="1">
      <c r="A1114" s="17"/>
      <c r="B1114" s="17"/>
      <c r="C1114" s="211" t="s">
        <v>666</v>
      </c>
      <c r="D1114" s="211"/>
      <c r="E1114" s="40">
        <v>48983.39</v>
      </c>
      <c r="F1114" s="9"/>
      <c r="G1114" s="4"/>
    </row>
    <row r="1115" spans="1:7">
      <c r="A1115" s="17"/>
      <c r="B1115" s="23" t="s">
        <v>349</v>
      </c>
      <c r="C1115" s="211" t="s">
        <v>382</v>
      </c>
      <c r="D1115" s="211"/>
      <c r="E1115" s="211"/>
      <c r="F1115" s="14">
        <v>15231.65</v>
      </c>
      <c r="G1115" s="4"/>
    </row>
    <row r="1116" spans="1:7" ht="15" customHeight="1">
      <c r="A1116" s="17"/>
      <c r="B1116" s="23" t="s">
        <v>383</v>
      </c>
      <c r="C1116" s="211" t="s">
        <v>384</v>
      </c>
      <c r="D1116" s="211"/>
      <c r="E1116" s="211"/>
      <c r="F1116" s="14">
        <v>11794.72</v>
      </c>
      <c r="G1116" s="4"/>
    </row>
    <row r="1117" spans="1:7">
      <c r="A1117" s="17"/>
      <c r="B1117" s="23" t="s">
        <v>387</v>
      </c>
      <c r="C1117" s="211" t="s">
        <v>388</v>
      </c>
      <c r="D1117" s="211"/>
      <c r="E1117" s="211"/>
      <c r="F1117" s="14">
        <v>11444</v>
      </c>
      <c r="G1117" s="4"/>
    </row>
    <row r="1118" spans="1:7">
      <c r="A1118" s="17"/>
      <c r="B1118" s="23" t="s">
        <v>390</v>
      </c>
      <c r="C1118" s="211" t="s">
        <v>391</v>
      </c>
      <c r="D1118" s="211"/>
      <c r="E1118" s="211"/>
      <c r="F1118" s="14">
        <v>238593.38</v>
      </c>
      <c r="G1118" s="4"/>
    </row>
    <row r="1119" spans="1:7">
      <c r="A1119" s="17"/>
      <c r="B1119" s="23" t="s">
        <v>392</v>
      </c>
      <c r="C1119" s="211" t="s">
        <v>393</v>
      </c>
      <c r="D1119" s="211"/>
      <c r="E1119" s="211"/>
      <c r="F1119" s="14">
        <v>1438.87</v>
      </c>
      <c r="G1119" s="4"/>
    </row>
    <row r="1120" spans="1:7" s="80" customFormat="1">
      <c r="A1120" s="17"/>
      <c r="B1120" s="23" t="s">
        <v>313</v>
      </c>
      <c r="C1120" s="207" t="s">
        <v>511</v>
      </c>
      <c r="D1120" s="213"/>
      <c r="E1120" s="208"/>
      <c r="F1120" s="14">
        <f>E1121+E1122</f>
        <v>922500.42</v>
      </c>
      <c r="G1120" s="4"/>
    </row>
    <row r="1121" spans="1:7" s="80" customFormat="1">
      <c r="A1121" s="17"/>
      <c r="B1121" s="23"/>
      <c r="C1121" s="207" t="s">
        <v>577</v>
      </c>
      <c r="D1121" s="209"/>
      <c r="E1121" s="134">
        <v>863466.39</v>
      </c>
      <c r="F1121" s="49"/>
      <c r="G1121" s="4"/>
    </row>
    <row r="1122" spans="1:7" s="80" customFormat="1">
      <c r="A1122" s="17"/>
      <c r="B1122" s="23"/>
      <c r="C1122" s="207" t="s">
        <v>667</v>
      </c>
      <c r="D1122" s="208"/>
      <c r="E1122" s="134">
        <v>59034.03</v>
      </c>
      <c r="F1122" s="49"/>
      <c r="G1122" s="4"/>
    </row>
    <row r="1123" spans="1:7">
      <c r="A1123" s="17"/>
      <c r="B1123" s="23" t="s">
        <v>332</v>
      </c>
      <c r="C1123" s="211" t="s">
        <v>333</v>
      </c>
      <c r="D1123" s="211"/>
      <c r="E1123" s="211"/>
      <c r="F1123" s="14">
        <v>0</v>
      </c>
      <c r="G1123" s="4"/>
    </row>
    <row r="1124" spans="1:7">
      <c r="A1124" s="73"/>
      <c r="B1124" s="136" t="s">
        <v>99</v>
      </c>
      <c r="C1124" s="214" t="s">
        <v>429</v>
      </c>
      <c r="D1124" s="214"/>
      <c r="E1124" s="214"/>
      <c r="F1124" s="137">
        <f>F1125+F1126+F1127+F1128+F1129+F1130</f>
        <v>404237.08999999997</v>
      </c>
      <c r="G1124" s="4"/>
    </row>
    <row r="1125" spans="1:7">
      <c r="A1125" s="17"/>
      <c r="B1125" s="23" t="s">
        <v>352</v>
      </c>
      <c r="C1125" s="211" t="s">
        <v>353</v>
      </c>
      <c r="D1125" s="211"/>
      <c r="E1125" s="211"/>
      <c r="F1125" s="14">
        <v>24824.77</v>
      </c>
      <c r="G1125" s="4"/>
    </row>
    <row r="1126" spans="1:7">
      <c r="A1126" s="17"/>
      <c r="B1126" s="23" t="s">
        <v>338</v>
      </c>
      <c r="C1126" s="211" t="s">
        <v>341</v>
      </c>
      <c r="D1126" s="211"/>
      <c r="E1126" s="211"/>
      <c r="F1126" s="14">
        <v>284696.65999999997</v>
      </c>
      <c r="G1126" s="4"/>
    </row>
    <row r="1127" spans="1:7">
      <c r="A1127" s="17"/>
      <c r="B1127" s="23" t="s">
        <v>396</v>
      </c>
      <c r="C1127" s="229" t="s">
        <v>354</v>
      </c>
      <c r="D1127" s="229"/>
      <c r="E1127" s="229"/>
      <c r="F1127" s="14">
        <v>18529.53</v>
      </c>
      <c r="G1127" s="4"/>
    </row>
    <row r="1128" spans="1:7">
      <c r="A1128" s="17"/>
      <c r="B1128" s="23" t="s">
        <v>339</v>
      </c>
      <c r="C1128" s="211" t="s">
        <v>342</v>
      </c>
      <c r="D1128" s="211"/>
      <c r="E1128" s="211"/>
      <c r="F1128" s="14">
        <v>53107.92</v>
      </c>
      <c r="G1128" s="4"/>
    </row>
    <row r="1129" spans="1:7">
      <c r="A1129" s="17"/>
      <c r="B1129" s="23" t="s">
        <v>340</v>
      </c>
      <c r="C1129" s="211" t="s">
        <v>343</v>
      </c>
      <c r="D1129" s="211"/>
      <c r="E1129" s="211"/>
      <c r="F1129" s="14">
        <v>6749.12</v>
      </c>
      <c r="G1129" s="4"/>
    </row>
    <row r="1130" spans="1:7">
      <c r="A1130" s="17"/>
      <c r="B1130" s="141" t="s">
        <v>390</v>
      </c>
      <c r="C1130" s="211" t="s">
        <v>391</v>
      </c>
      <c r="D1130" s="211"/>
      <c r="E1130" s="211"/>
      <c r="F1130" s="14">
        <v>16329.09</v>
      </c>
      <c r="G1130" s="4"/>
    </row>
    <row r="1131" spans="1:7">
      <c r="A1131" s="17"/>
      <c r="B1131" s="22" t="s">
        <v>101</v>
      </c>
      <c r="C1131" s="218" t="s">
        <v>102</v>
      </c>
      <c r="D1131" s="218"/>
      <c r="E1131" s="218"/>
      <c r="F1131" s="27">
        <f>F1132+F1133+F1136+F1137+F1138+F1139+F1140+F1141</f>
        <v>789018.31000000017</v>
      </c>
      <c r="G1131" s="4"/>
    </row>
    <row r="1132" spans="1:7" ht="27.75" customHeight="1">
      <c r="A1132" s="17"/>
      <c r="B1132" s="23" t="s">
        <v>412</v>
      </c>
      <c r="C1132" s="211" t="s">
        <v>533</v>
      </c>
      <c r="D1132" s="211"/>
      <c r="E1132" s="211"/>
      <c r="F1132" s="14">
        <v>17465.14</v>
      </c>
      <c r="G1132" s="4"/>
    </row>
    <row r="1133" spans="1:7" ht="30.75" customHeight="1">
      <c r="A1133" s="17"/>
      <c r="B1133" s="23" t="s">
        <v>413</v>
      </c>
      <c r="C1133" s="211" t="s">
        <v>430</v>
      </c>
      <c r="D1133" s="211"/>
      <c r="E1133" s="211"/>
      <c r="F1133" s="14">
        <f>E1134+E1135</f>
        <v>617135.27</v>
      </c>
      <c r="G1133" s="4"/>
    </row>
    <row r="1134" spans="1:7" ht="31.5" customHeight="1">
      <c r="A1134" s="17"/>
      <c r="B1134" s="17"/>
      <c r="C1134" s="211" t="s">
        <v>726</v>
      </c>
      <c r="D1134" s="211"/>
      <c r="E1134" s="134">
        <v>566468.82999999996</v>
      </c>
      <c r="F1134" s="9"/>
      <c r="G1134" s="4"/>
    </row>
    <row r="1135" spans="1:7" s="80" customFormat="1">
      <c r="A1135" s="17"/>
      <c r="B1135" s="17"/>
      <c r="C1135" s="210" t="s">
        <v>534</v>
      </c>
      <c r="D1135" s="210"/>
      <c r="E1135" s="142">
        <v>50666.44</v>
      </c>
      <c r="F1135" s="9"/>
      <c r="G1135" s="4"/>
    </row>
    <row r="1136" spans="1:7">
      <c r="A1136" s="17"/>
      <c r="B1136" s="23" t="s">
        <v>352</v>
      </c>
      <c r="C1136" s="211" t="s">
        <v>353</v>
      </c>
      <c r="D1136" s="211"/>
      <c r="E1136" s="211"/>
      <c r="F1136" s="14">
        <v>6890.07</v>
      </c>
      <c r="G1136" s="4"/>
    </row>
    <row r="1137" spans="1:7">
      <c r="A1137" s="17"/>
      <c r="B1137" s="23" t="s">
        <v>338</v>
      </c>
      <c r="C1137" s="211" t="s">
        <v>341</v>
      </c>
      <c r="D1137" s="211"/>
      <c r="E1137" s="211"/>
      <c r="F1137" s="14">
        <v>110139.42</v>
      </c>
      <c r="G1137" s="4"/>
    </row>
    <row r="1138" spans="1:7">
      <c r="A1138" s="17"/>
      <c r="B1138" s="23" t="s">
        <v>396</v>
      </c>
      <c r="C1138" s="229" t="s">
        <v>354</v>
      </c>
      <c r="D1138" s="229"/>
      <c r="E1138" s="229"/>
      <c r="F1138" s="14">
        <v>7525.15</v>
      </c>
      <c r="G1138" s="4"/>
    </row>
    <row r="1139" spans="1:7">
      <c r="A1139" s="17"/>
      <c r="B1139" s="23" t="s">
        <v>339</v>
      </c>
      <c r="C1139" s="211" t="s">
        <v>342</v>
      </c>
      <c r="D1139" s="211"/>
      <c r="E1139" s="211"/>
      <c r="F1139" s="14">
        <v>21237.279999999999</v>
      </c>
      <c r="G1139" s="4"/>
    </row>
    <row r="1140" spans="1:7">
      <c r="A1140" s="17"/>
      <c r="B1140" s="23" t="s">
        <v>340</v>
      </c>
      <c r="C1140" s="211" t="s">
        <v>343</v>
      </c>
      <c r="D1140" s="211"/>
      <c r="E1140" s="211"/>
      <c r="F1140" s="14">
        <v>2349.5500000000002</v>
      </c>
      <c r="G1140" s="4"/>
    </row>
    <row r="1141" spans="1:7">
      <c r="A1141" s="17"/>
      <c r="B1141" s="141" t="s">
        <v>390</v>
      </c>
      <c r="C1141" s="211" t="s">
        <v>391</v>
      </c>
      <c r="D1141" s="211"/>
      <c r="E1141" s="211"/>
      <c r="F1141" s="14">
        <v>6276.43</v>
      </c>
      <c r="G1141" s="4"/>
    </row>
    <row r="1142" spans="1:7">
      <c r="A1142" s="17"/>
      <c r="B1142" s="22" t="s">
        <v>168</v>
      </c>
      <c r="C1142" s="218" t="s">
        <v>169</v>
      </c>
      <c r="D1142" s="218"/>
      <c r="E1142" s="218"/>
      <c r="F1142" s="27">
        <f>F1143</f>
        <v>675.5</v>
      </c>
      <c r="G1142" s="4"/>
    </row>
    <row r="1143" spans="1:7" ht="30.75" customHeight="1">
      <c r="A1143" s="17"/>
      <c r="B1143" s="23" t="s">
        <v>412</v>
      </c>
      <c r="C1143" s="211" t="s">
        <v>533</v>
      </c>
      <c r="D1143" s="211"/>
      <c r="E1143" s="211"/>
      <c r="F1143" s="14">
        <v>675.5</v>
      </c>
      <c r="G1143" s="4"/>
    </row>
    <row r="1144" spans="1:7">
      <c r="A1144" s="17"/>
      <c r="B1144" s="136" t="s">
        <v>103</v>
      </c>
      <c r="C1144" s="218" t="s">
        <v>104</v>
      </c>
      <c r="D1144" s="218"/>
      <c r="E1144" s="218"/>
      <c r="F1144" s="137">
        <f>F1145+F1147+F1150+F1151+F1152+F1153+F1154+F1155+F1156+F1165+F1166+F1167+F1168+F1169+F1170+F1176+F1177+F1178+F1179+F1180+F1181</f>
        <v>3508441.7100000004</v>
      </c>
      <c r="G1144" s="4"/>
    </row>
    <row r="1145" spans="1:7" ht="30" customHeight="1">
      <c r="A1145" s="17"/>
      <c r="B1145" s="23" t="s">
        <v>413</v>
      </c>
      <c r="C1145" s="211" t="s">
        <v>430</v>
      </c>
      <c r="D1145" s="211"/>
      <c r="E1145" s="211"/>
      <c r="F1145" s="14">
        <v>221481.8</v>
      </c>
      <c r="G1145" s="4"/>
    </row>
    <row r="1146" spans="1:7">
      <c r="A1146" s="17"/>
      <c r="B1146" s="17"/>
      <c r="C1146" s="210" t="s">
        <v>431</v>
      </c>
      <c r="D1146" s="210"/>
      <c r="E1146" s="210"/>
      <c r="F1146" s="9"/>
      <c r="G1146" s="4"/>
    </row>
    <row r="1147" spans="1:7" s="80" customFormat="1" ht="58.5" customHeight="1">
      <c r="A1147" s="17"/>
      <c r="B1147" s="23" t="s">
        <v>427</v>
      </c>
      <c r="C1147" s="207" t="s">
        <v>660</v>
      </c>
      <c r="D1147" s="212"/>
      <c r="E1147" s="209"/>
      <c r="F1147" s="14">
        <v>2449.7600000000002</v>
      </c>
      <c r="G1147" s="4"/>
    </row>
    <row r="1148" spans="1:7" s="80" customFormat="1">
      <c r="A1148" s="17"/>
      <c r="B1148" s="47"/>
      <c r="C1148" s="211" t="s">
        <v>431</v>
      </c>
      <c r="D1148" s="211"/>
      <c r="E1148" s="211"/>
      <c r="F1148" s="9"/>
      <c r="G1148" s="4"/>
    </row>
    <row r="1149" spans="1:7" s="80" customFormat="1">
      <c r="A1149" s="17"/>
      <c r="B1149" s="47"/>
      <c r="C1149" s="191"/>
      <c r="D1149" s="191"/>
      <c r="E1149" s="191"/>
      <c r="F1149" s="9"/>
      <c r="G1149" s="4"/>
    </row>
    <row r="1150" spans="1:7" s="74" customFormat="1">
      <c r="A1150" s="17"/>
      <c r="B1150" s="23" t="s">
        <v>352</v>
      </c>
      <c r="C1150" s="211" t="s">
        <v>353</v>
      </c>
      <c r="D1150" s="211"/>
      <c r="E1150" s="211"/>
      <c r="F1150" s="14">
        <v>167389</v>
      </c>
      <c r="G1150" s="4"/>
    </row>
    <row r="1151" spans="1:7">
      <c r="A1151" s="17"/>
      <c r="B1151" s="23" t="s">
        <v>338</v>
      </c>
      <c r="C1151" s="211" t="s">
        <v>341</v>
      </c>
      <c r="D1151" s="211"/>
      <c r="E1151" s="211"/>
      <c r="F1151" s="14">
        <v>2187578.83</v>
      </c>
      <c r="G1151" s="4"/>
    </row>
    <row r="1152" spans="1:7">
      <c r="A1152" s="17"/>
      <c r="B1152" s="23" t="s">
        <v>396</v>
      </c>
      <c r="C1152" s="229" t="s">
        <v>354</v>
      </c>
      <c r="D1152" s="229"/>
      <c r="E1152" s="229"/>
      <c r="F1152" s="14">
        <v>179307.22</v>
      </c>
      <c r="G1152" s="4"/>
    </row>
    <row r="1153" spans="1:7">
      <c r="A1153" s="17"/>
      <c r="B1153" s="23" t="s">
        <v>339</v>
      </c>
      <c r="C1153" s="211" t="s">
        <v>342</v>
      </c>
      <c r="D1153" s="211"/>
      <c r="E1153" s="211"/>
      <c r="F1153" s="14">
        <v>423896.78</v>
      </c>
      <c r="G1153" s="4"/>
    </row>
    <row r="1154" spans="1:7">
      <c r="A1154" s="17"/>
      <c r="B1154" s="23" t="s">
        <v>340</v>
      </c>
      <c r="C1154" s="211" t="s">
        <v>343</v>
      </c>
      <c r="D1154" s="211"/>
      <c r="E1154" s="211"/>
      <c r="F1154" s="14">
        <v>50731.85</v>
      </c>
      <c r="G1154" s="4"/>
    </row>
    <row r="1155" spans="1:7">
      <c r="A1155" s="17"/>
      <c r="B1155" s="23" t="s">
        <v>357</v>
      </c>
      <c r="C1155" s="211" t="s">
        <v>358</v>
      </c>
      <c r="D1155" s="211"/>
      <c r="E1155" s="211"/>
      <c r="F1155" s="14">
        <v>7619.67</v>
      </c>
      <c r="G1155" s="4"/>
    </row>
    <row r="1156" spans="1:7">
      <c r="A1156" s="17"/>
      <c r="B1156" s="23" t="s">
        <v>320</v>
      </c>
      <c r="C1156" s="211" t="s">
        <v>321</v>
      </c>
      <c r="D1156" s="211"/>
      <c r="E1156" s="211"/>
      <c r="F1156" s="14">
        <f>E1157+E1158+E1159+E1160+E1161+E1162+E1163+E1164</f>
        <v>54581.46</v>
      </c>
      <c r="G1156" s="4"/>
    </row>
    <row r="1157" spans="1:7">
      <c r="A1157" s="17"/>
      <c r="B1157" s="17"/>
      <c r="C1157" s="211" t="s">
        <v>362</v>
      </c>
      <c r="D1157" s="211"/>
      <c r="E1157" s="40">
        <v>29600.34</v>
      </c>
      <c r="F1157" s="9"/>
      <c r="G1157" s="4"/>
    </row>
    <row r="1158" spans="1:7">
      <c r="A1158" s="17"/>
      <c r="B1158" s="17"/>
      <c r="C1158" s="211" t="s">
        <v>405</v>
      </c>
      <c r="D1158" s="211"/>
      <c r="E1158" s="40">
        <v>1823.5</v>
      </c>
      <c r="F1158" s="9"/>
      <c r="G1158" s="4"/>
    </row>
    <row r="1159" spans="1:7">
      <c r="A1159" s="17"/>
      <c r="B1159" s="17"/>
      <c r="C1159" s="211" t="s">
        <v>419</v>
      </c>
      <c r="D1159" s="211"/>
      <c r="E1159" s="40">
        <v>675.92</v>
      </c>
      <c r="F1159" s="9"/>
      <c r="G1159" s="4"/>
    </row>
    <row r="1160" spans="1:7">
      <c r="A1160" s="17"/>
      <c r="B1160" s="17"/>
      <c r="C1160" s="211" t="s">
        <v>417</v>
      </c>
      <c r="D1160" s="211"/>
      <c r="E1160" s="40">
        <v>4559.34</v>
      </c>
      <c r="F1160" s="9"/>
      <c r="G1160" s="4"/>
    </row>
    <row r="1161" spans="1:7" s="77" customFormat="1">
      <c r="A1161" s="17"/>
      <c r="B1161" s="17"/>
      <c r="C1161" s="211" t="s">
        <v>515</v>
      </c>
      <c r="D1161" s="211"/>
      <c r="E1161" s="40">
        <v>619.75</v>
      </c>
      <c r="F1161" s="9"/>
      <c r="G1161" s="4"/>
    </row>
    <row r="1162" spans="1:7" s="77" customFormat="1">
      <c r="A1162" s="17"/>
      <c r="B1162" s="17"/>
      <c r="C1162" s="211" t="s">
        <v>418</v>
      </c>
      <c r="D1162" s="211"/>
      <c r="E1162" s="40">
        <v>4665.3599999999997</v>
      </c>
      <c r="F1162" s="9"/>
      <c r="G1162" s="4"/>
    </row>
    <row r="1163" spans="1:7">
      <c r="A1163" s="17"/>
      <c r="B1163" s="17"/>
      <c r="C1163" s="211" t="s">
        <v>416</v>
      </c>
      <c r="D1163" s="211"/>
      <c r="E1163" s="40">
        <v>6664.3</v>
      </c>
      <c r="F1163" s="9"/>
      <c r="G1163" s="4"/>
    </row>
    <row r="1164" spans="1:7" ht="60.75" customHeight="1">
      <c r="A1164" s="17"/>
      <c r="B1164" s="17"/>
      <c r="C1164" s="210" t="s">
        <v>592</v>
      </c>
      <c r="D1164" s="210"/>
      <c r="E1164" s="65">
        <v>5972.95</v>
      </c>
      <c r="F1164" s="9"/>
      <c r="G1164" s="4"/>
    </row>
    <row r="1165" spans="1:7">
      <c r="A1165" s="17"/>
      <c r="B1165" s="23" t="s">
        <v>420</v>
      </c>
      <c r="C1165" s="211" t="s">
        <v>421</v>
      </c>
      <c r="D1165" s="211"/>
      <c r="E1165" s="211"/>
      <c r="F1165" s="14">
        <v>139.04</v>
      </c>
      <c r="G1165" s="4"/>
    </row>
    <row r="1166" spans="1:7">
      <c r="A1166" s="17"/>
      <c r="B1166" s="23" t="s">
        <v>422</v>
      </c>
      <c r="C1166" s="211" t="s">
        <v>423</v>
      </c>
      <c r="D1166" s="211"/>
      <c r="E1166" s="211"/>
      <c r="F1166" s="14">
        <v>26923.119999999999</v>
      </c>
      <c r="G1166" s="4"/>
    </row>
    <row r="1167" spans="1:7">
      <c r="A1167" s="17"/>
      <c r="B1167" s="23" t="s">
        <v>364</v>
      </c>
      <c r="C1167" s="211" t="s">
        <v>365</v>
      </c>
      <c r="D1167" s="211"/>
      <c r="E1167" s="211"/>
      <c r="F1167" s="14">
        <v>12514.05</v>
      </c>
      <c r="G1167" s="4"/>
    </row>
    <row r="1168" spans="1:7">
      <c r="A1168" s="17"/>
      <c r="B1168" s="23" t="s">
        <v>366</v>
      </c>
      <c r="C1168" s="211" t="s">
        <v>367</v>
      </c>
      <c r="D1168" s="211"/>
      <c r="E1168" s="211"/>
      <c r="F1168" s="14">
        <v>29805.11</v>
      </c>
      <c r="G1168" s="4"/>
    </row>
    <row r="1169" spans="1:7">
      <c r="A1169" s="17"/>
      <c r="B1169" s="23" t="s">
        <v>368</v>
      </c>
      <c r="C1169" s="211" t="s">
        <v>369</v>
      </c>
      <c r="D1169" s="211"/>
      <c r="E1169" s="211"/>
      <c r="F1169" s="14">
        <v>2190</v>
      </c>
      <c r="G1169" s="4"/>
    </row>
    <row r="1170" spans="1:7">
      <c r="A1170" s="17"/>
      <c r="B1170" s="23" t="s">
        <v>311</v>
      </c>
      <c r="C1170" s="211" t="s">
        <v>323</v>
      </c>
      <c r="D1170" s="211"/>
      <c r="E1170" s="211"/>
      <c r="F1170" s="14">
        <f>E1171+E1172+E1173+E1174</f>
        <v>16766.189999999999</v>
      </c>
      <c r="G1170" s="4"/>
    </row>
    <row r="1171" spans="1:7">
      <c r="A1171" s="17"/>
      <c r="B1171" s="17"/>
      <c r="C1171" s="211" t="s">
        <v>424</v>
      </c>
      <c r="D1171" s="211"/>
      <c r="E1171" s="40">
        <v>4124.34</v>
      </c>
      <c r="F1171" s="9"/>
      <c r="G1171" s="4"/>
    </row>
    <row r="1172" spans="1:7">
      <c r="A1172" s="17"/>
      <c r="B1172" s="17"/>
      <c r="C1172" s="211" t="s">
        <v>373</v>
      </c>
      <c r="D1172" s="211"/>
      <c r="E1172" s="40">
        <v>3628.14</v>
      </c>
      <c r="F1172" s="9"/>
      <c r="G1172" s="4"/>
    </row>
    <row r="1173" spans="1:7">
      <c r="A1173" s="17"/>
      <c r="B1173" s="17"/>
      <c r="C1173" s="210" t="s">
        <v>370</v>
      </c>
      <c r="D1173" s="210"/>
      <c r="E1173" s="65">
        <v>298.2</v>
      </c>
      <c r="F1173" s="9"/>
      <c r="G1173" s="4"/>
    </row>
    <row r="1174" spans="1:7">
      <c r="A1174" s="17"/>
      <c r="B1174" s="17"/>
      <c r="C1174" s="222" t="s">
        <v>432</v>
      </c>
      <c r="D1174" s="223"/>
      <c r="E1174" s="240">
        <v>8715.51</v>
      </c>
      <c r="F1174" s="9"/>
      <c r="G1174" s="4"/>
    </row>
    <row r="1175" spans="1:7" ht="42.75" customHeight="1">
      <c r="A1175" s="17"/>
      <c r="B1175" s="17"/>
      <c r="C1175" s="237" t="s">
        <v>433</v>
      </c>
      <c r="D1175" s="238"/>
      <c r="E1175" s="241"/>
      <c r="F1175" s="9"/>
      <c r="G1175" s="4"/>
    </row>
    <row r="1176" spans="1:7" ht="16.5" customHeight="1">
      <c r="A1176" s="17"/>
      <c r="B1176" s="23" t="s">
        <v>349</v>
      </c>
      <c r="C1176" s="239" t="s">
        <v>382</v>
      </c>
      <c r="D1176" s="239"/>
      <c r="E1176" s="211"/>
      <c r="F1176" s="14">
        <v>1971.85</v>
      </c>
      <c r="G1176" s="4"/>
    </row>
    <row r="1177" spans="1:7" ht="13.5" customHeight="1">
      <c r="A1177" s="17"/>
      <c r="B1177" s="23" t="s">
        <v>383</v>
      </c>
      <c r="C1177" s="211" t="s">
        <v>384</v>
      </c>
      <c r="D1177" s="211"/>
      <c r="E1177" s="211"/>
      <c r="F1177" s="14">
        <v>962.9</v>
      </c>
      <c r="G1177" s="4"/>
    </row>
    <row r="1178" spans="1:7">
      <c r="A1178" s="17"/>
      <c r="B1178" s="23" t="s">
        <v>387</v>
      </c>
      <c r="C1178" s="211" t="s">
        <v>388</v>
      </c>
      <c r="D1178" s="211"/>
      <c r="E1178" s="211"/>
      <c r="F1178" s="14">
        <v>1657</v>
      </c>
      <c r="G1178" s="4"/>
    </row>
    <row r="1179" spans="1:7">
      <c r="A1179" s="17"/>
      <c r="B1179" s="23" t="s">
        <v>390</v>
      </c>
      <c r="C1179" s="211" t="s">
        <v>469</v>
      </c>
      <c r="D1179" s="211"/>
      <c r="E1179" s="211"/>
      <c r="F1179" s="14">
        <v>120476.08</v>
      </c>
      <c r="G1179" s="4"/>
    </row>
    <row r="1180" spans="1:7">
      <c r="A1180" s="17"/>
      <c r="B1180" s="23" t="s">
        <v>392</v>
      </c>
      <c r="C1180" s="211" t="s">
        <v>393</v>
      </c>
      <c r="D1180" s="211"/>
      <c r="E1180" s="211"/>
      <c r="F1180" s="14">
        <v>0</v>
      </c>
      <c r="G1180" s="4"/>
    </row>
    <row r="1181" spans="1:7">
      <c r="A1181" s="17"/>
      <c r="B1181" s="23" t="s">
        <v>313</v>
      </c>
      <c r="C1181" s="211" t="s">
        <v>314</v>
      </c>
      <c r="D1181" s="211"/>
      <c r="E1181" s="211"/>
      <c r="F1181" s="14">
        <v>0</v>
      </c>
      <c r="G1181" s="4"/>
    </row>
    <row r="1182" spans="1:7">
      <c r="A1182" s="17"/>
      <c r="B1182" s="22" t="s">
        <v>170</v>
      </c>
      <c r="C1182" s="218" t="s">
        <v>171</v>
      </c>
      <c r="D1182" s="218"/>
      <c r="E1182" s="218"/>
      <c r="F1182" s="27">
        <f>F1183+F1184+F1185</f>
        <v>759916.54</v>
      </c>
      <c r="G1182" s="4"/>
    </row>
    <row r="1183" spans="1:7" s="80" customFormat="1">
      <c r="A1183" s="17"/>
      <c r="B1183" s="23" t="s">
        <v>339</v>
      </c>
      <c r="C1183" s="207" t="s">
        <v>342</v>
      </c>
      <c r="D1183" s="212"/>
      <c r="E1183" s="208"/>
      <c r="F1183" s="14">
        <v>2874.16</v>
      </c>
      <c r="G1183" s="4"/>
    </row>
    <row r="1184" spans="1:7" s="80" customFormat="1">
      <c r="A1184" s="17"/>
      <c r="B1184" s="23" t="s">
        <v>357</v>
      </c>
      <c r="C1184" s="207" t="s">
        <v>358</v>
      </c>
      <c r="D1184" s="212"/>
      <c r="E1184" s="208"/>
      <c r="F1184" s="14">
        <v>19582.25</v>
      </c>
      <c r="G1184" s="4"/>
    </row>
    <row r="1185" spans="1:7">
      <c r="A1185" s="17"/>
      <c r="B1185" s="23" t="s">
        <v>311</v>
      </c>
      <c r="C1185" s="211" t="s">
        <v>323</v>
      </c>
      <c r="D1185" s="211"/>
      <c r="E1185" s="146"/>
      <c r="F1185" s="14">
        <f>E1186+E1187</f>
        <v>737460.13</v>
      </c>
      <c r="G1185" s="4"/>
    </row>
    <row r="1186" spans="1:7" s="80" customFormat="1">
      <c r="A1186" s="17"/>
      <c r="B1186" s="47"/>
      <c r="C1186" s="207" t="s">
        <v>661</v>
      </c>
      <c r="D1186" s="209"/>
      <c r="E1186" s="146">
        <v>61985.95</v>
      </c>
      <c r="F1186" s="49"/>
      <c r="G1186" s="4"/>
    </row>
    <row r="1187" spans="1:7" s="80" customFormat="1">
      <c r="A1187" s="17"/>
      <c r="B1187" s="47"/>
      <c r="C1187" s="207" t="s">
        <v>662</v>
      </c>
      <c r="D1187" s="209"/>
      <c r="E1187" s="146">
        <v>675474.18</v>
      </c>
      <c r="F1187" s="49"/>
      <c r="G1187" s="4"/>
    </row>
    <row r="1188" spans="1:7">
      <c r="A1188" s="17"/>
      <c r="B1188" s="22" t="s">
        <v>172</v>
      </c>
      <c r="C1188" s="218" t="s">
        <v>173</v>
      </c>
      <c r="D1188" s="218"/>
      <c r="E1188" s="218"/>
      <c r="F1188" s="27">
        <f>F1189+F1190+F1191+F1192+F1193+F1195</f>
        <v>43095.54</v>
      </c>
      <c r="G1188" s="4"/>
    </row>
    <row r="1189" spans="1:7">
      <c r="A1189" s="17"/>
      <c r="B1189" s="23" t="s">
        <v>352</v>
      </c>
      <c r="C1189" s="211" t="s">
        <v>353</v>
      </c>
      <c r="D1189" s="211"/>
      <c r="E1189" s="211"/>
      <c r="F1189" s="14">
        <v>0</v>
      </c>
      <c r="G1189" s="4"/>
    </row>
    <row r="1190" spans="1:7">
      <c r="A1190" s="17"/>
      <c r="B1190" s="23" t="s">
        <v>338</v>
      </c>
      <c r="C1190" s="211" t="s">
        <v>341</v>
      </c>
      <c r="D1190" s="211"/>
      <c r="E1190" s="211"/>
      <c r="F1190" s="14">
        <v>33671.14</v>
      </c>
      <c r="G1190" s="4"/>
    </row>
    <row r="1191" spans="1:7">
      <c r="A1191" s="17"/>
      <c r="B1191" s="23" t="s">
        <v>396</v>
      </c>
      <c r="C1191" s="229" t="s">
        <v>354</v>
      </c>
      <c r="D1191" s="229"/>
      <c r="E1191" s="229"/>
      <c r="F1191" s="14">
        <v>2134.46</v>
      </c>
      <c r="G1191" s="4"/>
    </row>
    <row r="1192" spans="1:7">
      <c r="A1192" s="17"/>
      <c r="B1192" s="23" t="s">
        <v>339</v>
      </c>
      <c r="C1192" s="211" t="s">
        <v>342</v>
      </c>
      <c r="D1192" s="211"/>
      <c r="E1192" s="211"/>
      <c r="F1192" s="14">
        <v>6310.58</v>
      </c>
      <c r="G1192" s="4"/>
    </row>
    <row r="1193" spans="1:7">
      <c r="A1193" s="17"/>
      <c r="B1193" s="23" t="s">
        <v>340</v>
      </c>
      <c r="C1193" s="211" t="s">
        <v>343</v>
      </c>
      <c r="D1193" s="211"/>
      <c r="E1193" s="211"/>
      <c r="F1193" s="14">
        <v>864.16</v>
      </c>
      <c r="G1193" s="4"/>
    </row>
    <row r="1194" spans="1:7" s="80" customFormat="1">
      <c r="A1194" s="17"/>
      <c r="B1194" s="47"/>
      <c r="C1194" s="191"/>
      <c r="D1194" s="191"/>
      <c r="E1194" s="191"/>
      <c r="F1194" s="49"/>
      <c r="G1194" s="4"/>
    </row>
    <row r="1195" spans="1:7" s="77" customFormat="1">
      <c r="A1195" s="17"/>
      <c r="B1195" s="23" t="s">
        <v>390</v>
      </c>
      <c r="C1195" s="211" t="s">
        <v>469</v>
      </c>
      <c r="D1195" s="211"/>
      <c r="E1195" s="211"/>
      <c r="F1195" s="14">
        <v>115.2</v>
      </c>
      <c r="G1195" s="4"/>
    </row>
    <row r="1196" spans="1:7" s="80" customFormat="1">
      <c r="A1196" s="17"/>
      <c r="B1196" s="47"/>
      <c r="C1196" s="191"/>
      <c r="D1196" s="191"/>
      <c r="E1196" s="191"/>
      <c r="F1196" s="49"/>
      <c r="G1196" s="4"/>
    </row>
    <row r="1197" spans="1:7">
      <c r="A1197" s="17"/>
      <c r="B1197" s="22" t="s">
        <v>174</v>
      </c>
      <c r="C1197" s="218" t="s">
        <v>175</v>
      </c>
      <c r="D1197" s="218"/>
      <c r="E1197" s="218"/>
      <c r="F1197" s="27">
        <f>F1198</f>
        <v>32463.16</v>
      </c>
      <c r="G1197" s="4"/>
    </row>
    <row r="1198" spans="1:7">
      <c r="A1198" s="17"/>
      <c r="B1198" s="23" t="s">
        <v>311</v>
      </c>
      <c r="C1198" s="211" t="s">
        <v>323</v>
      </c>
      <c r="D1198" s="211"/>
      <c r="E1198" s="211"/>
      <c r="F1198" s="14">
        <v>32463.16</v>
      </c>
      <c r="G1198" s="4"/>
    </row>
    <row r="1199" spans="1:7">
      <c r="A1199" s="17"/>
      <c r="B1199" s="22" t="s">
        <v>105</v>
      </c>
      <c r="C1199" s="218" t="s">
        <v>106</v>
      </c>
      <c r="D1199" s="218"/>
      <c r="E1199" s="218"/>
      <c r="F1199" s="27">
        <f>F1200+F1201+F1202+F1203+F1204+F1205+F1206</f>
        <v>687967.78999999992</v>
      </c>
      <c r="G1199" s="4"/>
    </row>
    <row r="1200" spans="1:7">
      <c r="A1200" s="17"/>
      <c r="B1200" s="23" t="s">
        <v>352</v>
      </c>
      <c r="C1200" s="211" t="s">
        <v>353</v>
      </c>
      <c r="D1200" s="211"/>
      <c r="E1200" s="211"/>
      <c r="F1200" s="14">
        <v>3774.77</v>
      </c>
      <c r="G1200" s="4"/>
    </row>
    <row r="1201" spans="1:7">
      <c r="A1201" s="17"/>
      <c r="B1201" s="23" t="s">
        <v>338</v>
      </c>
      <c r="C1201" s="211" t="s">
        <v>341</v>
      </c>
      <c r="D1201" s="211"/>
      <c r="E1201" s="211"/>
      <c r="F1201" s="14">
        <v>257766.74</v>
      </c>
      <c r="G1201" s="4"/>
    </row>
    <row r="1202" spans="1:7">
      <c r="A1202" s="17"/>
      <c r="B1202" s="23" t="s">
        <v>396</v>
      </c>
      <c r="C1202" s="229" t="s">
        <v>354</v>
      </c>
      <c r="D1202" s="229"/>
      <c r="E1202" s="229"/>
      <c r="F1202" s="14">
        <v>20551.21</v>
      </c>
      <c r="G1202" s="4"/>
    </row>
    <row r="1203" spans="1:7">
      <c r="A1203" s="17"/>
      <c r="B1203" s="23" t="s">
        <v>339</v>
      </c>
      <c r="C1203" s="211" t="s">
        <v>342</v>
      </c>
      <c r="D1203" s="211"/>
      <c r="E1203" s="211"/>
      <c r="F1203" s="14">
        <v>45593.39</v>
      </c>
      <c r="G1203" s="4"/>
    </row>
    <row r="1204" spans="1:7">
      <c r="A1204" s="17"/>
      <c r="B1204" s="23" t="s">
        <v>340</v>
      </c>
      <c r="C1204" s="211" t="s">
        <v>343</v>
      </c>
      <c r="D1204" s="211"/>
      <c r="E1204" s="211"/>
      <c r="F1204" s="14">
        <v>3421.97</v>
      </c>
      <c r="G1204" s="4"/>
    </row>
    <row r="1205" spans="1:7">
      <c r="A1205" s="17"/>
      <c r="B1205" s="23" t="s">
        <v>434</v>
      </c>
      <c r="C1205" s="211" t="s">
        <v>435</v>
      </c>
      <c r="D1205" s="211"/>
      <c r="E1205" s="211"/>
      <c r="F1205" s="14">
        <v>345800.1</v>
      </c>
      <c r="G1205" s="4"/>
    </row>
    <row r="1206" spans="1:7">
      <c r="A1206" s="17"/>
      <c r="B1206" s="23" t="s">
        <v>390</v>
      </c>
      <c r="C1206" s="211" t="s">
        <v>391</v>
      </c>
      <c r="D1206" s="211"/>
      <c r="E1206" s="211"/>
      <c r="F1206" s="14">
        <v>11059.61</v>
      </c>
      <c r="G1206" s="4"/>
    </row>
    <row r="1207" spans="1:7" s="80" customFormat="1" ht="44.25" customHeight="1">
      <c r="A1207" s="17"/>
      <c r="B1207" s="22" t="s">
        <v>553</v>
      </c>
      <c r="C1207" s="219" t="s">
        <v>578</v>
      </c>
      <c r="D1207" s="220"/>
      <c r="E1207" s="221"/>
      <c r="F1207" s="27">
        <f>F1208+F1209+F1210+F1211+F1212</f>
        <v>33229.78</v>
      </c>
      <c r="G1207" s="4"/>
    </row>
    <row r="1208" spans="1:7" s="80" customFormat="1" ht="37.5" customHeight="1">
      <c r="A1208" s="17"/>
      <c r="B1208" s="23" t="s">
        <v>413</v>
      </c>
      <c r="C1208" s="207" t="s">
        <v>430</v>
      </c>
      <c r="D1208" s="209"/>
      <c r="E1208" s="146"/>
      <c r="F1208" s="14">
        <v>4811.76</v>
      </c>
      <c r="G1208" s="4"/>
    </row>
    <row r="1209" spans="1:7" s="80" customFormat="1">
      <c r="A1209" s="17"/>
      <c r="B1209" s="23"/>
      <c r="C1209" s="207" t="s">
        <v>579</v>
      </c>
      <c r="D1209" s="212"/>
      <c r="E1209" s="208"/>
      <c r="F1209" s="49"/>
      <c r="G1209" s="4"/>
    </row>
    <row r="1210" spans="1:7" s="80" customFormat="1">
      <c r="A1210" s="17"/>
      <c r="B1210" s="23" t="s">
        <v>338</v>
      </c>
      <c r="C1210" s="207" t="s">
        <v>580</v>
      </c>
      <c r="D1210" s="213"/>
      <c r="E1210" s="208"/>
      <c r="F1210" s="14">
        <v>23758.78</v>
      </c>
      <c r="G1210" s="4"/>
    </row>
    <row r="1211" spans="1:7" s="80" customFormat="1">
      <c r="A1211" s="17"/>
      <c r="B1211" s="23" t="s">
        <v>339</v>
      </c>
      <c r="C1211" s="207" t="s">
        <v>588</v>
      </c>
      <c r="D1211" s="213"/>
      <c r="E1211" s="208"/>
      <c r="F1211" s="14">
        <v>4084.13</v>
      </c>
      <c r="G1211" s="4"/>
    </row>
    <row r="1212" spans="1:7" s="80" customFormat="1">
      <c r="A1212" s="17"/>
      <c r="B1212" s="23" t="s">
        <v>340</v>
      </c>
      <c r="C1212" s="207" t="s">
        <v>589</v>
      </c>
      <c r="D1212" s="213"/>
      <c r="E1212" s="208"/>
      <c r="F1212" s="14">
        <v>575.11</v>
      </c>
      <c r="G1212" s="4"/>
    </row>
    <row r="1213" spans="1:7" s="80" customFormat="1" ht="135" customHeight="1">
      <c r="A1213" s="17"/>
      <c r="B1213" s="22" t="s">
        <v>554</v>
      </c>
      <c r="C1213" s="219" t="s">
        <v>559</v>
      </c>
      <c r="D1213" s="236"/>
      <c r="E1213" s="162"/>
      <c r="F1213" s="27">
        <f>F1214+F1216+F1217+F1218+F1219+F1220</f>
        <v>260421.19</v>
      </c>
      <c r="G1213" s="4"/>
    </row>
    <row r="1214" spans="1:7" s="80" customFormat="1" ht="35.25" customHeight="1">
      <c r="A1214" s="17"/>
      <c r="B1214" s="23" t="s">
        <v>413</v>
      </c>
      <c r="C1214" s="207" t="s">
        <v>430</v>
      </c>
      <c r="D1214" s="209"/>
      <c r="E1214" s="162"/>
      <c r="F1214" s="14">
        <v>16611.84</v>
      </c>
      <c r="G1214" s="4"/>
    </row>
    <row r="1215" spans="1:7" s="80" customFormat="1">
      <c r="A1215" s="17"/>
      <c r="B1215" s="23"/>
      <c r="C1215" s="207" t="s">
        <v>534</v>
      </c>
      <c r="D1215" s="213"/>
      <c r="E1215" s="208"/>
      <c r="F1215" s="14"/>
      <c r="G1215" s="4"/>
    </row>
    <row r="1216" spans="1:7" s="80" customFormat="1">
      <c r="A1216" s="17"/>
      <c r="B1216" s="23" t="s">
        <v>338</v>
      </c>
      <c r="C1216" s="207" t="s">
        <v>591</v>
      </c>
      <c r="D1216" s="213"/>
      <c r="E1216" s="208"/>
      <c r="F1216" s="14">
        <v>205062.19</v>
      </c>
      <c r="G1216" s="4"/>
    </row>
    <row r="1217" spans="1:7" s="80" customFormat="1">
      <c r="A1217" s="17"/>
      <c r="B1217" s="23" t="s">
        <v>339</v>
      </c>
      <c r="C1217" s="207" t="s">
        <v>590</v>
      </c>
      <c r="D1217" s="213"/>
      <c r="E1217" s="208"/>
      <c r="F1217" s="14">
        <v>34774.46</v>
      </c>
      <c r="G1217" s="4"/>
    </row>
    <row r="1218" spans="1:7" s="80" customFormat="1">
      <c r="A1218" s="17"/>
      <c r="B1218" s="23" t="s">
        <v>340</v>
      </c>
      <c r="C1218" s="207" t="s">
        <v>589</v>
      </c>
      <c r="D1218" s="213"/>
      <c r="E1218" s="208"/>
      <c r="F1218" s="14">
        <v>3972.7</v>
      </c>
      <c r="G1218" s="4"/>
    </row>
    <row r="1219" spans="1:7" s="80" customFormat="1">
      <c r="A1219" s="17"/>
      <c r="B1219" s="23" t="s">
        <v>320</v>
      </c>
      <c r="C1219" s="207" t="s">
        <v>321</v>
      </c>
      <c r="D1219" s="213"/>
      <c r="E1219" s="208"/>
      <c r="F1219" s="14">
        <v>0</v>
      </c>
      <c r="G1219" s="4"/>
    </row>
    <row r="1220" spans="1:7" s="80" customFormat="1">
      <c r="A1220" s="17"/>
      <c r="B1220" s="23" t="s">
        <v>422</v>
      </c>
      <c r="C1220" s="211" t="s">
        <v>423</v>
      </c>
      <c r="D1220" s="211"/>
      <c r="E1220" s="211"/>
      <c r="F1220" s="14">
        <v>0</v>
      </c>
      <c r="G1220" s="4"/>
    </row>
    <row r="1221" spans="1:7">
      <c r="A1221" s="17"/>
      <c r="B1221" s="22" t="s">
        <v>176</v>
      </c>
      <c r="C1221" s="218" t="s">
        <v>65</v>
      </c>
      <c r="D1221" s="218"/>
      <c r="E1221" s="218"/>
      <c r="F1221" s="27">
        <f>F1222+F1223+F1225</f>
        <v>94359.599999999991</v>
      </c>
      <c r="G1221" s="4"/>
    </row>
    <row r="1222" spans="1:7" ht="27.75" customHeight="1">
      <c r="A1222" s="17"/>
      <c r="B1222" s="23" t="s">
        <v>436</v>
      </c>
      <c r="C1222" s="211" t="s">
        <v>437</v>
      </c>
      <c r="D1222" s="211"/>
      <c r="E1222" s="211"/>
      <c r="F1222" s="14">
        <v>546.66999999999996</v>
      </c>
      <c r="G1222" s="4"/>
    </row>
    <row r="1223" spans="1:7" ht="33" customHeight="1">
      <c r="A1223" s="17"/>
      <c r="B1223" s="23" t="s">
        <v>438</v>
      </c>
      <c r="C1223" s="211" t="s">
        <v>439</v>
      </c>
      <c r="D1223" s="211"/>
      <c r="E1223" s="211"/>
      <c r="F1223" s="14">
        <v>2981.64</v>
      </c>
      <c r="G1223" s="4"/>
    </row>
    <row r="1224" spans="1:7">
      <c r="A1224" s="17"/>
      <c r="B1224" s="17"/>
      <c r="C1224" s="210" t="s">
        <v>541</v>
      </c>
      <c r="D1224" s="210"/>
      <c r="E1224" s="210"/>
      <c r="F1224" s="9"/>
      <c r="G1224" s="4"/>
    </row>
    <row r="1225" spans="1:7">
      <c r="A1225" s="17"/>
      <c r="B1225" s="23" t="s">
        <v>390</v>
      </c>
      <c r="C1225" s="211" t="s">
        <v>391</v>
      </c>
      <c r="D1225" s="211"/>
      <c r="E1225" s="211"/>
      <c r="F1225" s="14">
        <v>90831.29</v>
      </c>
      <c r="G1225" s="4"/>
    </row>
    <row r="1226" spans="1:7" s="80" customFormat="1">
      <c r="A1226" s="17"/>
      <c r="B1226" s="47"/>
      <c r="C1226" s="176"/>
      <c r="D1226" s="176"/>
      <c r="E1226" s="176"/>
      <c r="F1226" s="49"/>
      <c r="G1226" s="4"/>
    </row>
    <row r="1227" spans="1:7" s="80" customFormat="1" ht="42" customHeight="1">
      <c r="A1227" s="17"/>
      <c r="B1227" s="47"/>
      <c r="C1227" s="176"/>
      <c r="D1227" s="176"/>
      <c r="E1227" s="176"/>
      <c r="F1227" s="49"/>
      <c r="G1227" s="4"/>
    </row>
    <row r="1228" spans="1:7" s="80" customFormat="1" hidden="1">
      <c r="A1228" s="17"/>
      <c r="B1228" s="47"/>
      <c r="C1228" s="176"/>
      <c r="D1228" s="176"/>
      <c r="E1228" s="176"/>
      <c r="F1228" s="49"/>
      <c r="G1228" s="4"/>
    </row>
    <row r="1229" spans="1:7" s="80" customFormat="1">
      <c r="A1229" s="47"/>
      <c r="B1229" s="47"/>
      <c r="C1229" s="191"/>
      <c r="D1229" s="191"/>
      <c r="E1229" s="191"/>
      <c r="F1229" s="49"/>
      <c r="G1229" s="4"/>
    </row>
    <row r="1230" spans="1:7">
      <c r="A1230" s="214" t="s">
        <v>440</v>
      </c>
      <c r="B1230" s="214"/>
      <c r="C1230" s="214"/>
      <c r="D1230" s="214"/>
      <c r="E1230" s="214"/>
      <c r="F1230" s="127">
        <f>F1231+F1235+F1252</f>
        <v>94597.119999999995</v>
      </c>
      <c r="G1230" s="4"/>
    </row>
    <row r="1231" spans="1:7">
      <c r="A1231" s="17"/>
      <c r="B1231" s="22" t="s">
        <v>177</v>
      </c>
      <c r="C1231" s="218" t="s">
        <v>441</v>
      </c>
      <c r="D1231" s="218"/>
      <c r="E1231" s="218"/>
      <c r="F1231" s="27">
        <f>F1232+F1233</f>
        <v>2846</v>
      </c>
      <c r="G1231" s="4"/>
    </row>
    <row r="1232" spans="1:7" s="80" customFormat="1">
      <c r="A1232" s="17"/>
      <c r="B1232" s="23" t="s">
        <v>320</v>
      </c>
      <c r="C1232" s="211" t="s">
        <v>321</v>
      </c>
      <c r="D1232" s="211"/>
      <c r="E1232" s="211"/>
      <c r="F1232" s="14">
        <v>650</v>
      </c>
      <c r="G1232" s="4"/>
    </row>
    <row r="1233" spans="1:7">
      <c r="A1233" s="17"/>
      <c r="B1233" s="23" t="s">
        <v>311</v>
      </c>
      <c r="C1233" s="211" t="s">
        <v>323</v>
      </c>
      <c r="D1233" s="211"/>
      <c r="E1233" s="211"/>
      <c r="F1233" s="14">
        <v>2196</v>
      </c>
      <c r="G1233" s="4"/>
    </row>
    <row r="1234" spans="1:7" s="80" customFormat="1">
      <c r="A1234" s="17"/>
      <c r="B1234" s="47"/>
      <c r="C1234" s="191"/>
      <c r="D1234" s="191"/>
      <c r="E1234" s="191"/>
      <c r="F1234" s="49"/>
      <c r="G1234" s="4"/>
    </row>
    <row r="1235" spans="1:7">
      <c r="A1235" s="17"/>
      <c r="B1235" s="22" t="s">
        <v>179</v>
      </c>
      <c r="C1235" s="218" t="s">
        <v>180</v>
      </c>
      <c r="D1235" s="218"/>
      <c r="E1235" s="218"/>
      <c r="F1235" s="27">
        <f>F1236+F1238+F1239+F1240+F1249+F1251</f>
        <v>90238.12</v>
      </c>
      <c r="G1235" s="4"/>
    </row>
    <row r="1236" spans="1:7" ht="49.5" customHeight="1">
      <c r="A1236" s="17"/>
      <c r="B1236" s="23" t="s">
        <v>239</v>
      </c>
      <c r="C1236" s="211" t="s">
        <v>442</v>
      </c>
      <c r="D1236" s="211"/>
      <c r="E1236" s="211"/>
      <c r="F1236" s="14">
        <v>35000</v>
      </c>
      <c r="G1236" s="4"/>
    </row>
    <row r="1237" spans="1:7">
      <c r="A1237" s="17"/>
      <c r="B1237" s="17"/>
      <c r="C1237" s="210" t="s">
        <v>443</v>
      </c>
      <c r="D1237" s="210"/>
      <c r="E1237" s="210"/>
      <c r="F1237" s="9"/>
      <c r="G1237" s="4"/>
    </row>
    <row r="1238" spans="1:7">
      <c r="A1238" s="17"/>
      <c r="B1238" s="23" t="s">
        <v>357</v>
      </c>
      <c r="C1238" s="211" t="s">
        <v>358</v>
      </c>
      <c r="D1238" s="211"/>
      <c r="E1238" s="211"/>
      <c r="F1238" s="14">
        <v>27809.64</v>
      </c>
      <c r="G1238" s="4"/>
    </row>
    <row r="1239" spans="1:7">
      <c r="A1239" s="17"/>
      <c r="B1239" s="23" t="s">
        <v>320</v>
      </c>
      <c r="C1239" s="211" t="s">
        <v>321</v>
      </c>
      <c r="D1239" s="211"/>
      <c r="E1239" s="211"/>
      <c r="F1239" s="14">
        <v>13349.01</v>
      </c>
      <c r="G1239" s="4"/>
    </row>
    <row r="1240" spans="1:7">
      <c r="A1240" s="17"/>
      <c r="B1240" s="23" t="s">
        <v>311</v>
      </c>
      <c r="C1240" s="211" t="s">
        <v>323</v>
      </c>
      <c r="D1240" s="211"/>
      <c r="E1240" s="211"/>
      <c r="F1240" s="14">
        <f>E1241+E1242+E1243+E1244+E1245+E1246+E1247+E1248+E1249+E1250</f>
        <v>13802.720000000001</v>
      </c>
      <c r="G1240" s="4"/>
    </row>
    <row r="1241" spans="1:7">
      <c r="A1241" s="17"/>
      <c r="B1241" s="17"/>
      <c r="C1241" s="211" t="s">
        <v>444</v>
      </c>
      <c r="D1241" s="211"/>
      <c r="E1241" s="40">
        <v>6350</v>
      </c>
      <c r="F1241" s="9"/>
      <c r="G1241" s="4"/>
    </row>
    <row r="1242" spans="1:7">
      <c r="A1242" s="17"/>
      <c r="B1242" s="17"/>
      <c r="C1242" s="211" t="s">
        <v>445</v>
      </c>
      <c r="D1242" s="211"/>
      <c r="E1242" s="40">
        <v>1233.72</v>
      </c>
      <c r="F1242" s="9"/>
      <c r="G1242" s="4"/>
    </row>
    <row r="1243" spans="1:7">
      <c r="A1243" s="17"/>
      <c r="B1243" s="17"/>
      <c r="C1243" s="211" t="s">
        <v>535</v>
      </c>
      <c r="D1243" s="211"/>
      <c r="E1243" s="40">
        <v>1752</v>
      </c>
      <c r="F1243" s="9"/>
      <c r="G1243" s="4"/>
    </row>
    <row r="1244" spans="1:7">
      <c r="A1244" s="17"/>
      <c r="B1244" s="17"/>
      <c r="C1244" s="211" t="s">
        <v>446</v>
      </c>
      <c r="D1244" s="211"/>
      <c r="E1244" s="40">
        <v>0</v>
      </c>
      <c r="F1244" s="9"/>
      <c r="G1244" s="4"/>
    </row>
    <row r="1245" spans="1:7">
      <c r="A1245" s="17"/>
      <c r="B1245" s="17"/>
      <c r="C1245" s="211" t="s">
        <v>447</v>
      </c>
      <c r="D1245" s="211"/>
      <c r="E1245" s="40">
        <v>432</v>
      </c>
      <c r="F1245" s="9"/>
      <c r="G1245" s="4"/>
    </row>
    <row r="1246" spans="1:7">
      <c r="A1246" s="17"/>
      <c r="B1246" s="17"/>
      <c r="C1246" s="211" t="s">
        <v>410</v>
      </c>
      <c r="D1246" s="211"/>
      <c r="E1246" s="40">
        <v>0</v>
      </c>
      <c r="F1246" s="9"/>
      <c r="G1246" s="4"/>
    </row>
    <row r="1247" spans="1:7">
      <c r="A1247" s="17"/>
      <c r="B1247" s="17"/>
      <c r="C1247" s="211" t="s">
        <v>448</v>
      </c>
      <c r="D1247" s="211"/>
      <c r="E1247" s="40">
        <v>2000</v>
      </c>
      <c r="F1247" s="9"/>
      <c r="G1247" s="4"/>
    </row>
    <row r="1248" spans="1:7">
      <c r="A1248" s="17"/>
      <c r="B1248" s="17"/>
      <c r="C1248" s="211" t="s">
        <v>449</v>
      </c>
      <c r="D1248" s="211"/>
      <c r="E1248" s="40">
        <v>2000</v>
      </c>
      <c r="F1248" s="9"/>
      <c r="G1248" s="4"/>
    </row>
    <row r="1249" spans="1:7">
      <c r="A1249" s="17"/>
      <c r="B1249" s="17"/>
      <c r="C1249" s="211" t="s">
        <v>381</v>
      </c>
      <c r="D1249" s="211"/>
      <c r="E1249" s="40">
        <v>35</v>
      </c>
      <c r="F1249" s="9"/>
      <c r="G1249" s="4"/>
    </row>
    <row r="1250" spans="1:7" s="78" customFormat="1">
      <c r="A1250" s="17"/>
      <c r="B1250" s="17"/>
      <c r="C1250" s="210"/>
      <c r="D1250" s="210"/>
      <c r="E1250" s="142"/>
      <c r="F1250" s="9"/>
      <c r="G1250" s="4"/>
    </row>
    <row r="1251" spans="1:7">
      <c r="A1251" s="17"/>
      <c r="B1251" s="23" t="s">
        <v>349</v>
      </c>
      <c r="C1251" s="211" t="s">
        <v>382</v>
      </c>
      <c r="D1251" s="211"/>
      <c r="E1251" s="211"/>
      <c r="F1251" s="14">
        <v>276.75</v>
      </c>
      <c r="G1251" s="4"/>
    </row>
    <row r="1252" spans="1:7">
      <c r="A1252" s="17"/>
      <c r="B1252" s="22" t="s">
        <v>107</v>
      </c>
      <c r="C1252" s="218" t="s">
        <v>65</v>
      </c>
      <c r="D1252" s="218"/>
      <c r="E1252" s="218"/>
      <c r="F1252" s="27">
        <f>F1253+F1255</f>
        <v>1513</v>
      </c>
      <c r="G1252" s="4"/>
    </row>
    <row r="1253" spans="1:7">
      <c r="A1253" s="17"/>
      <c r="B1253" s="23" t="s">
        <v>320</v>
      </c>
      <c r="C1253" s="211" t="s">
        <v>321</v>
      </c>
      <c r="D1253" s="211"/>
      <c r="E1253" s="211"/>
      <c r="F1253" s="14">
        <v>284</v>
      </c>
      <c r="G1253" s="4"/>
    </row>
    <row r="1254" spans="1:7">
      <c r="A1254" s="17"/>
      <c r="B1254" s="17"/>
      <c r="C1254" s="210" t="s">
        <v>450</v>
      </c>
      <c r="D1254" s="210"/>
      <c r="E1254" s="210"/>
      <c r="F1254" s="9"/>
      <c r="G1254" s="4"/>
    </row>
    <row r="1255" spans="1:7">
      <c r="A1255" s="17"/>
      <c r="B1255" s="23" t="s">
        <v>311</v>
      </c>
      <c r="C1255" s="211" t="s">
        <v>323</v>
      </c>
      <c r="D1255" s="211"/>
      <c r="E1255" s="211"/>
      <c r="F1255" s="14">
        <v>1229</v>
      </c>
      <c r="G1255" s="4"/>
    </row>
    <row r="1256" spans="1:7" s="77" customFormat="1">
      <c r="A1256" s="17"/>
      <c r="B1256" s="17"/>
      <c r="C1256" s="76"/>
      <c r="D1256" s="76"/>
      <c r="E1256" s="76"/>
      <c r="F1256" s="9"/>
      <c r="G1256" s="4"/>
    </row>
    <row r="1257" spans="1:7">
      <c r="A1257" s="214" t="s">
        <v>451</v>
      </c>
      <c r="B1257" s="214"/>
      <c r="C1257" s="214"/>
      <c r="D1257" s="214"/>
      <c r="E1257" s="214"/>
      <c r="F1257" s="127">
        <f>F1258+F1360</f>
        <v>8018363.4700000007</v>
      </c>
      <c r="G1257" s="4"/>
    </row>
    <row r="1258" spans="1:7">
      <c r="A1258" s="17"/>
      <c r="B1258" s="17"/>
      <c r="C1258" s="235" t="s">
        <v>454</v>
      </c>
      <c r="D1258" s="235"/>
      <c r="E1258" s="235"/>
      <c r="F1258" s="143">
        <f>F1259+F1297+F1336+F1340+F1345+F1355</f>
        <v>5064699.9400000004</v>
      </c>
      <c r="G1258" s="4"/>
    </row>
    <row r="1259" spans="1:7">
      <c r="A1259" s="17"/>
      <c r="B1259" s="22" t="s">
        <v>110</v>
      </c>
      <c r="C1259" s="218" t="s">
        <v>111</v>
      </c>
      <c r="D1259" s="218"/>
      <c r="E1259" s="218"/>
      <c r="F1259" s="27">
        <f>F1260+F1261+F1262+F1263+F1264+F1265+F1266+F1278+F1279+F1291+F1292+F1293+F1295+F1296</f>
        <v>257292</v>
      </c>
      <c r="G1259" s="4"/>
    </row>
    <row r="1260" spans="1:7">
      <c r="A1260" s="17"/>
      <c r="B1260" s="23" t="s">
        <v>352</v>
      </c>
      <c r="C1260" s="211" t="s">
        <v>353</v>
      </c>
      <c r="D1260" s="211"/>
      <c r="E1260" s="211"/>
      <c r="F1260" s="14">
        <v>500</v>
      </c>
      <c r="G1260" s="4"/>
    </row>
    <row r="1261" spans="1:7">
      <c r="A1261" s="17"/>
      <c r="B1261" s="23" t="s">
        <v>338</v>
      </c>
      <c r="C1261" s="211" t="s">
        <v>341</v>
      </c>
      <c r="D1261" s="211"/>
      <c r="E1261" s="211"/>
      <c r="F1261" s="14">
        <v>140960</v>
      </c>
      <c r="G1261" s="4"/>
    </row>
    <row r="1262" spans="1:7">
      <c r="A1262" s="17"/>
      <c r="B1262" s="23" t="s">
        <v>396</v>
      </c>
      <c r="C1262" s="229" t="s">
        <v>354</v>
      </c>
      <c r="D1262" s="229"/>
      <c r="E1262" s="229"/>
      <c r="F1262" s="14">
        <v>10140</v>
      </c>
      <c r="G1262" s="4"/>
    </row>
    <row r="1263" spans="1:7">
      <c r="A1263" s="17"/>
      <c r="B1263" s="23" t="s">
        <v>339</v>
      </c>
      <c r="C1263" s="211" t="s">
        <v>342</v>
      </c>
      <c r="D1263" s="211"/>
      <c r="E1263" s="211"/>
      <c r="F1263" s="14">
        <v>25208</v>
      </c>
      <c r="G1263" s="4"/>
    </row>
    <row r="1264" spans="1:7">
      <c r="A1264" s="17"/>
      <c r="B1264" s="23" t="s">
        <v>340</v>
      </c>
      <c r="C1264" s="211" t="s">
        <v>343</v>
      </c>
      <c r="D1264" s="211"/>
      <c r="E1264" s="211"/>
      <c r="F1264" s="14">
        <v>3606</v>
      </c>
      <c r="G1264" s="4"/>
    </row>
    <row r="1265" spans="1:7" s="80" customFormat="1">
      <c r="A1265" s="17"/>
      <c r="B1265" s="23" t="s">
        <v>357</v>
      </c>
      <c r="C1265" s="207" t="s">
        <v>358</v>
      </c>
      <c r="D1265" s="212"/>
      <c r="E1265" s="208"/>
      <c r="F1265" s="14">
        <v>1814</v>
      </c>
      <c r="G1265" s="4"/>
    </row>
    <row r="1266" spans="1:7">
      <c r="A1266" s="17"/>
      <c r="B1266" s="23" t="s">
        <v>320</v>
      </c>
      <c r="C1266" s="211" t="s">
        <v>321</v>
      </c>
      <c r="D1266" s="211"/>
      <c r="E1266" s="211"/>
      <c r="F1266" s="14">
        <f>E1267+E1268+E1269+E1270+E1271+E1272+E1274+E1275+E1276</f>
        <v>41940.999999999993</v>
      </c>
      <c r="G1266" s="4"/>
    </row>
    <row r="1267" spans="1:7">
      <c r="A1267" s="17"/>
      <c r="B1267" s="17"/>
      <c r="C1267" s="211" t="s">
        <v>455</v>
      </c>
      <c r="D1267" s="211"/>
      <c r="E1267" s="40">
        <v>8770.4699999999993</v>
      </c>
      <c r="F1267" s="9"/>
      <c r="G1267" s="4"/>
    </row>
    <row r="1268" spans="1:7" ht="33" customHeight="1">
      <c r="A1268" s="17"/>
      <c r="B1268" s="17"/>
      <c r="C1268" s="211" t="s">
        <v>456</v>
      </c>
      <c r="D1268" s="211"/>
      <c r="E1268" s="40">
        <v>9630.24</v>
      </c>
      <c r="F1268" s="9"/>
      <c r="G1268" s="4"/>
    </row>
    <row r="1269" spans="1:7" ht="30.75" customHeight="1">
      <c r="A1269" s="17"/>
      <c r="B1269" s="17"/>
      <c r="C1269" s="211" t="s">
        <v>457</v>
      </c>
      <c r="D1269" s="211"/>
      <c r="E1269" s="40">
        <v>7703</v>
      </c>
      <c r="F1269" s="9"/>
      <c r="G1269" s="4"/>
    </row>
    <row r="1270" spans="1:7" ht="28.5" customHeight="1">
      <c r="A1270" s="17"/>
      <c r="B1270" s="17"/>
      <c r="C1270" s="211" t="s">
        <v>458</v>
      </c>
      <c r="D1270" s="211"/>
      <c r="E1270" s="40">
        <v>1600.14</v>
      </c>
      <c r="F1270" s="9"/>
      <c r="G1270" s="4"/>
    </row>
    <row r="1271" spans="1:7">
      <c r="A1271" s="17"/>
      <c r="B1271" s="17"/>
      <c r="C1271" s="211" t="s">
        <v>418</v>
      </c>
      <c r="D1271" s="211"/>
      <c r="E1271" s="40">
        <v>2775.48</v>
      </c>
      <c r="F1271" s="9"/>
      <c r="G1271" s="4"/>
    </row>
    <row r="1272" spans="1:7">
      <c r="A1272" s="17"/>
      <c r="B1272" s="17"/>
      <c r="C1272" s="211" t="s">
        <v>459</v>
      </c>
      <c r="D1272" s="211"/>
      <c r="E1272" s="40">
        <v>4094.22</v>
      </c>
      <c r="F1272" s="9"/>
      <c r="G1272" s="4"/>
    </row>
    <row r="1273" spans="1:7" s="80" customFormat="1">
      <c r="A1273" s="17"/>
      <c r="B1273" s="17"/>
      <c r="C1273" s="191"/>
      <c r="D1273" s="191"/>
      <c r="E1273" s="195"/>
      <c r="F1273" s="9"/>
      <c r="G1273" s="4"/>
    </row>
    <row r="1274" spans="1:7" ht="31.5" customHeight="1">
      <c r="A1274" s="17"/>
      <c r="B1274" s="17"/>
      <c r="C1274" s="211" t="s">
        <v>460</v>
      </c>
      <c r="D1274" s="211"/>
      <c r="E1274" s="40">
        <v>1293</v>
      </c>
      <c r="F1274" s="9"/>
      <c r="G1274" s="4"/>
    </row>
    <row r="1275" spans="1:7" ht="30" customHeight="1">
      <c r="A1275" s="17"/>
      <c r="B1275" s="17"/>
      <c r="C1275" s="211" t="s">
        <v>461</v>
      </c>
      <c r="D1275" s="211"/>
      <c r="E1275" s="40">
        <v>3006.85</v>
      </c>
      <c r="F1275" s="9"/>
      <c r="G1275" s="4"/>
    </row>
    <row r="1276" spans="1:7" s="80" customFormat="1" ht="30.75" customHeight="1">
      <c r="A1276" s="17"/>
      <c r="B1276" s="47"/>
      <c r="C1276" s="207" t="s">
        <v>669</v>
      </c>
      <c r="D1276" s="209"/>
      <c r="E1276" s="40">
        <v>3067.6</v>
      </c>
      <c r="F1276" s="49"/>
      <c r="G1276" s="4"/>
    </row>
    <row r="1277" spans="1:7" ht="19.5" customHeight="1"/>
    <row r="1278" spans="1:7">
      <c r="A1278" s="17"/>
      <c r="B1278" s="23" t="s">
        <v>364</v>
      </c>
      <c r="C1278" s="211" t="s">
        <v>365</v>
      </c>
      <c r="D1278" s="211"/>
      <c r="E1278" s="211"/>
      <c r="F1278" s="14">
        <v>4000</v>
      </c>
      <c r="G1278" s="4"/>
    </row>
    <row r="1279" spans="1:7">
      <c r="A1279" s="17"/>
      <c r="B1279" s="23" t="s">
        <v>311</v>
      </c>
      <c r="C1279" s="211" t="s">
        <v>323</v>
      </c>
      <c r="D1279" s="211"/>
      <c r="E1279" s="211"/>
      <c r="F1279" s="14">
        <f>E1280+E1281+E1282+E1283+E1284+E1285+E1286+E1287+E1288+E1289+E1290</f>
        <v>20064</v>
      </c>
      <c r="G1279" s="4"/>
    </row>
    <row r="1280" spans="1:7">
      <c r="A1280" s="17"/>
      <c r="B1280" s="17"/>
      <c r="C1280" s="211" t="s">
        <v>462</v>
      </c>
      <c r="D1280" s="211"/>
      <c r="E1280" s="40">
        <v>4000</v>
      </c>
      <c r="F1280" s="9"/>
      <c r="G1280" s="4"/>
    </row>
    <row r="1281" spans="1:7">
      <c r="A1281" s="17"/>
      <c r="B1281" s="17"/>
      <c r="C1281" s="211" t="s">
        <v>463</v>
      </c>
      <c r="D1281" s="211"/>
      <c r="E1281" s="40">
        <v>1024.33</v>
      </c>
      <c r="F1281" s="9"/>
      <c r="G1281" s="4"/>
    </row>
    <row r="1282" spans="1:7">
      <c r="A1282" s="17"/>
      <c r="B1282" s="17"/>
      <c r="C1282" s="211" t="s">
        <v>373</v>
      </c>
      <c r="D1282" s="211"/>
      <c r="E1282" s="40">
        <v>568.32000000000005</v>
      </c>
      <c r="F1282" s="9"/>
      <c r="G1282" s="4"/>
    </row>
    <row r="1283" spans="1:7" ht="29.25" customHeight="1">
      <c r="A1283" s="17"/>
      <c r="B1283" s="17"/>
      <c r="C1283" s="211" t="s">
        <v>464</v>
      </c>
      <c r="D1283" s="211"/>
      <c r="E1283" s="40">
        <v>2632</v>
      </c>
      <c r="F1283" s="9"/>
      <c r="G1283" s="4"/>
    </row>
    <row r="1284" spans="1:7" ht="30.75" customHeight="1">
      <c r="A1284" s="17"/>
      <c r="B1284" s="17"/>
      <c r="C1284" s="211" t="s">
        <v>465</v>
      </c>
      <c r="D1284" s="211"/>
      <c r="E1284" s="40">
        <v>1062.24</v>
      </c>
      <c r="F1284" s="9"/>
      <c r="G1284" s="4"/>
    </row>
    <row r="1285" spans="1:7">
      <c r="A1285" s="17"/>
      <c r="B1285" s="17"/>
      <c r="C1285" s="211" t="s">
        <v>466</v>
      </c>
      <c r="D1285" s="211"/>
      <c r="E1285" s="40">
        <v>972.94</v>
      </c>
      <c r="F1285" s="9"/>
      <c r="G1285" s="4"/>
    </row>
    <row r="1286" spans="1:7" ht="17.25" customHeight="1">
      <c r="A1286" s="17"/>
      <c r="B1286" s="17"/>
      <c r="C1286" s="211" t="s">
        <v>597</v>
      </c>
      <c r="D1286" s="211"/>
      <c r="E1286" s="40">
        <v>582.20000000000005</v>
      </c>
      <c r="F1286" s="9"/>
      <c r="G1286" s="4"/>
    </row>
    <row r="1287" spans="1:7" s="80" customFormat="1" ht="17.25" customHeight="1">
      <c r="A1287" s="17"/>
      <c r="B1287" s="17"/>
      <c r="C1287" s="211" t="s">
        <v>467</v>
      </c>
      <c r="D1287" s="211"/>
      <c r="E1287" s="40">
        <v>1922.97</v>
      </c>
      <c r="F1287" s="9"/>
      <c r="G1287" s="4"/>
    </row>
    <row r="1288" spans="1:7" s="80" customFormat="1" ht="17.25" customHeight="1">
      <c r="A1288" s="17"/>
      <c r="B1288" s="17"/>
      <c r="C1288" s="207" t="s">
        <v>670</v>
      </c>
      <c r="D1288" s="209"/>
      <c r="E1288" s="40">
        <v>1569.67</v>
      </c>
      <c r="F1288" s="9"/>
      <c r="G1288" s="4"/>
    </row>
    <row r="1289" spans="1:7" s="80" customFormat="1" ht="17.25" customHeight="1">
      <c r="A1289" s="17"/>
      <c r="B1289" s="17"/>
      <c r="C1289" s="207" t="s">
        <v>671</v>
      </c>
      <c r="D1289" s="209"/>
      <c r="E1289" s="40">
        <v>4000</v>
      </c>
      <c r="F1289" s="9"/>
      <c r="G1289" s="4"/>
    </row>
    <row r="1290" spans="1:7">
      <c r="A1290" s="17"/>
      <c r="B1290" s="17"/>
      <c r="C1290" s="211" t="s">
        <v>672</v>
      </c>
      <c r="D1290" s="211"/>
      <c r="E1290" s="40">
        <v>1729.33</v>
      </c>
      <c r="F1290" s="9"/>
      <c r="G1290" s="4"/>
    </row>
    <row r="1291" spans="1:7">
      <c r="A1291" s="17"/>
      <c r="B1291" s="23" t="s">
        <v>349</v>
      </c>
      <c r="C1291" s="211" t="s">
        <v>598</v>
      </c>
      <c r="D1291" s="211"/>
      <c r="E1291" s="211"/>
      <c r="F1291" s="14">
        <v>1075</v>
      </c>
      <c r="G1291" s="4"/>
    </row>
    <row r="1292" spans="1:7">
      <c r="A1292" s="17"/>
      <c r="B1292" s="23" t="s">
        <v>383</v>
      </c>
      <c r="C1292" s="211" t="s">
        <v>384</v>
      </c>
      <c r="D1292" s="211"/>
      <c r="E1292" s="211"/>
      <c r="F1292" s="14">
        <v>464</v>
      </c>
      <c r="G1292" s="4"/>
    </row>
    <row r="1293" spans="1:7">
      <c r="A1293" s="17"/>
      <c r="B1293" s="23" t="s">
        <v>387</v>
      </c>
      <c r="C1293" s="211" t="s">
        <v>388</v>
      </c>
      <c r="D1293" s="211"/>
      <c r="E1293" s="211"/>
      <c r="F1293" s="14">
        <v>1000</v>
      </c>
      <c r="G1293" s="4"/>
    </row>
    <row r="1294" spans="1:7" ht="13.5" customHeight="1">
      <c r="A1294" s="17"/>
      <c r="B1294" s="17"/>
      <c r="C1294" s="210" t="s">
        <v>468</v>
      </c>
      <c r="D1294" s="210"/>
      <c r="E1294" s="72"/>
      <c r="F1294" s="9"/>
      <c r="G1294" s="4"/>
    </row>
    <row r="1295" spans="1:7">
      <c r="A1295" s="17"/>
      <c r="B1295" s="23" t="s">
        <v>390</v>
      </c>
      <c r="C1295" s="211" t="s">
        <v>469</v>
      </c>
      <c r="D1295" s="211"/>
      <c r="E1295" s="211"/>
      <c r="F1295" s="14">
        <v>6100</v>
      </c>
      <c r="G1295" s="4"/>
    </row>
    <row r="1296" spans="1:7" s="80" customFormat="1">
      <c r="A1296" s="17"/>
      <c r="B1296" s="23" t="s">
        <v>392</v>
      </c>
      <c r="C1296" s="207" t="s">
        <v>393</v>
      </c>
      <c r="D1296" s="212"/>
      <c r="E1296" s="209"/>
      <c r="F1296" s="14">
        <v>420</v>
      </c>
      <c r="G1296" s="4"/>
    </row>
    <row r="1297" spans="1:7" ht="46.5" customHeight="1">
      <c r="A1297" s="75"/>
      <c r="B1297" s="136" t="s">
        <v>113</v>
      </c>
      <c r="C1297" s="218" t="s">
        <v>453</v>
      </c>
      <c r="D1297" s="218"/>
      <c r="E1297" s="218"/>
      <c r="F1297" s="27">
        <f>F1298+F1299+F1319+F1321+F1322+F1323+F1324+F1326+F1327+F1332+F1333+F1334+F1335</f>
        <v>4683205.32</v>
      </c>
      <c r="G1297" s="4"/>
    </row>
    <row r="1298" spans="1:7">
      <c r="A1298" s="17"/>
      <c r="B1298" s="23" t="s">
        <v>352</v>
      </c>
      <c r="C1298" s="211" t="s">
        <v>353</v>
      </c>
      <c r="D1298" s="211"/>
      <c r="E1298" s="211"/>
      <c r="F1298" s="14">
        <v>269.12</v>
      </c>
      <c r="G1298" s="4"/>
    </row>
    <row r="1299" spans="1:7" s="77" customFormat="1">
      <c r="A1299" s="17"/>
      <c r="B1299" s="23" t="s">
        <v>472</v>
      </c>
      <c r="C1299" s="211" t="s">
        <v>473</v>
      </c>
      <c r="D1299" s="211"/>
      <c r="E1299" s="211"/>
      <c r="F1299" s="14">
        <f>E1300+E1305+E1316+E1317+E1318</f>
        <v>4542759.1500000004</v>
      </c>
      <c r="G1299" s="4"/>
    </row>
    <row r="1300" spans="1:7">
      <c r="A1300" s="17"/>
      <c r="B1300" s="17"/>
      <c r="C1300" s="211" t="s">
        <v>470</v>
      </c>
      <c r="D1300" s="211"/>
      <c r="E1300" s="144">
        <f>E1301+E1302+E1303+E1304</f>
        <v>1570216.7999999998</v>
      </c>
      <c r="F1300" s="9"/>
      <c r="G1300" s="4"/>
    </row>
    <row r="1301" spans="1:7">
      <c r="A1301" s="17"/>
      <c r="B1301" s="17"/>
      <c r="C1301" s="211" t="s">
        <v>673</v>
      </c>
      <c r="D1301" s="211"/>
      <c r="E1301" s="40">
        <v>595170</v>
      </c>
      <c r="F1301" s="9"/>
      <c r="G1301" s="4"/>
    </row>
    <row r="1302" spans="1:7">
      <c r="A1302" s="17"/>
      <c r="B1302" s="17"/>
      <c r="C1302" s="211" t="s">
        <v>674</v>
      </c>
      <c r="D1302" s="211"/>
      <c r="E1302" s="40">
        <v>736800</v>
      </c>
      <c r="F1302" s="9"/>
      <c r="G1302" s="4"/>
    </row>
    <row r="1303" spans="1:7">
      <c r="A1303" s="17"/>
      <c r="B1303" s="17"/>
      <c r="C1303" s="211" t="s">
        <v>675</v>
      </c>
      <c r="D1303" s="211"/>
      <c r="E1303" s="40">
        <v>100845.4</v>
      </c>
      <c r="F1303" s="9"/>
      <c r="G1303" s="4"/>
    </row>
    <row r="1304" spans="1:7">
      <c r="A1304" s="17"/>
      <c r="B1304" s="17"/>
      <c r="C1304" s="211" t="s">
        <v>676</v>
      </c>
      <c r="D1304" s="211"/>
      <c r="E1304" s="40">
        <v>137401.4</v>
      </c>
      <c r="F1304" s="9"/>
      <c r="G1304" s="4"/>
    </row>
    <row r="1305" spans="1:7" ht="31.5" customHeight="1">
      <c r="A1305" s="17"/>
      <c r="B1305" s="17"/>
      <c r="C1305" s="218" t="s">
        <v>471</v>
      </c>
      <c r="D1305" s="218"/>
      <c r="E1305" s="144">
        <f>E1306+E1307+E1308+E1309+E1311+E1312+E1313+E1314+E1315</f>
        <v>2008270.2</v>
      </c>
      <c r="F1305" s="9"/>
      <c r="G1305" s="4"/>
    </row>
    <row r="1306" spans="1:7" ht="15.75" customHeight="1">
      <c r="A1306" s="17"/>
      <c r="B1306" s="17"/>
      <c r="C1306" s="211" t="s">
        <v>677</v>
      </c>
      <c r="D1306" s="211"/>
      <c r="E1306" s="40">
        <v>1333623.2</v>
      </c>
      <c r="F1306" s="9"/>
      <c r="G1306" s="4"/>
    </row>
    <row r="1307" spans="1:7" ht="28.5" customHeight="1">
      <c r="A1307" s="17"/>
      <c r="B1307" s="17"/>
      <c r="C1307" s="211" t="s">
        <v>678</v>
      </c>
      <c r="D1307" s="211"/>
      <c r="E1307" s="40">
        <v>51000</v>
      </c>
      <c r="F1307" s="9"/>
      <c r="G1307" s="4"/>
    </row>
    <row r="1308" spans="1:7" ht="44.25" customHeight="1">
      <c r="A1308" s="17"/>
      <c r="B1308" s="17"/>
      <c r="C1308" s="211" t="s">
        <v>679</v>
      </c>
      <c r="D1308" s="211"/>
      <c r="E1308" s="40">
        <v>53240</v>
      </c>
      <c r="F1308" s="9"/>
      <c r="G1308" s="4"/>
    </row>
    <row r="1309" spans="1:7" ht="31.5" customHeight="1">
      <c r="A1309" s="17"/>
      <c r="B1309" s="17"/>
      <c r="C1309" s="211" t="s">
        <v>680</v>
      </c>
      <c r="D1309" s="211"/>
      <c r="E1309" s="40">
        <v>85750</v>
      </c>
      <c r="F1309" s="9"/>
      <c r="G1309" s="4"/>
    </row>
    <row r="1310" spans="1:7" s="80" customFormat="1" ht="15" customHeight="1">
      <c r="A1310" s="17"/>
      <c r="B1310" s="17"/>
      <c r="C1310" s="191"/>
      <c r="D1310" s="191"/>
      <c r="E1310" s="195"/>
      <c r="F1310" s="49"/>
      <c r="G1310" s="4"/>
    </row>
    <row r="1311" spans="1:7" ht="47.25" customHeight="1">
      <c r="A1311" s="17"/>
      <c r="B1311" s="17"/>
      <c r="C1311" s="211" t="s">
        <v>681</v>
      </c>
      <c r="D1311" s="211"/>
      <c r="E1311" s="40">
        <v>85720</v>
      </c>
      <c r="F1311" s="9"/>
      <c r="G1311" s="4"/>
    </row>
    <row r="1312" spans="1:7" ht="28.5" customHeight="1">
      <c r="A1312" s="17"/>
      <c r="B1312" s="17"/>
      <c r="C1312" s="211" t="s">
        <v>682</v>
      </c>
      <c r="D1312" s="211"/>
      <c r="E1312" s="40">
        <v>82000</v>
      </c>
      <c r="F1312" s="9"/>
      <c r="G1312" s="4"/>
    </row>
    <row r="1313" spans="1:7" ht="57.75" customHeight="1">
      <c r="A1313" s="17"/>
      <c r="B1313" s="17"/>
      <c r="C1313" s="211" t="s">
        <v>683</v>
      </c>
      <c r="D1313" s="211"/>
      <c r="E1313" s="40">
        <v>10890</v>
      </c>
      <c r="F1313" s="9"/>
      <c r="G1313" s="4"/>
    </row>
    <row r="1314" spans="1:7" ht="45" customHeight="1">
      <c r="A1314" s="17"/>
      <c r="B1314" s="17"/>
      <c r="C1314" s="211" t="s">
        <v>684</v>
      </c>
      <c r="D1314" s="211"/>
      <c r="E1314" s="40">
        <v>84897</v>
      </c>
      <c r="F1314" s="9"/>
      <c r="G1314" s="4"/>
    </row>
    <row r="1315" spans="1:7" ht="48.75" customHeight="1">
      <c r="A1315" s="17"/>
      <c r="B1315" s="17"/>
      <c r="C1315" s="211" t="s">
        <v>685</v>
      </c>
      <c r="D1315" s="211"/>
      <c r="E1315" s="40">
        <v>221150</v>
      </c>
      <c r="F1315" s="9"/>
      <c r="G1315" s="4"/>
    </row>
    <row r="1316" spans="1:7" ht="27.75" customHeight="1">
      <c r="A1316" s="17"/>
      <c r="B1316" s="17"/>
      <c r="C1316" s="218" t="s">
        <v>686</v>
      </c>
      <c r="D1316" s="218"/>
      <c r="E1316" s="144">
        <v>78000</v>
      </c>
      <c r="F1316" s="9"/>
      <c r="G1316" s="4"/>
    </row>
    <row r="1317" spans="1:7" ht="46.5" customHeight="1">
      <c r="A1317" s="17"/>
      <c r="B1317" s="17"/>
      <c r="C1317" s="218" t="s">
        <v>687</v>
      </c>
      <c r="D1317" s="218"/>
      <c r="E1317" s="144">
        <v>264896.78999999998</v>
      </c>
      <c r="F1317" s="9"/>
      <c r="G1317" s="4"/>
    </row>
    <row r="1318" spans="1:7" ht="31.5" customHeight="1">
      <c r="A1318" s="17"/>
      <c r="B1318" s="17"/>
      <c r="C1318" s="218" t="s">
        <v>688</v>
      </c>
      <c r="D1318" s="218"/>
      <c r="E1318" s="144">
        <v>621375.36</v>
      </c>
      <c r="F1318" s="9"/>
      <c r="G1318" s="4"/>
    </row>
    <row r="1319" spans="1:7" ht="13.5" customHeight="1">
      <c r="A1319" s="17"/>
      <c r="B1319" s="141" t="s">
        <v>338</v>
      </c>
      <c r="C1319" s="211" t="s">
        <v>341</v>
      </c>
      <c r="D1319" s="211"/>
      <c r="E1319" s="211"/>
      <c r="F1319" s="14">
        <v>90597.4</v>
      </c>
      <c r="G1319" s="4"/>
    </row>
    <row r="1320" spans="1:7" ht="29.25" customHeight="1">
      <c r="A1320" s="17"/>
      <c r="B1320" s="17"/>
      <c r="C1320" s="210" t="s">
        <v>689</v>
      </c>
      <c r="D1320" s="210"/>
      <c r="E1320" s="210"/>
      <c r="F1320" s="9"/>
      <c r="G1320" s="4"/>
    </row>
    <row r="1321" spans="1:7">
      <c r="A1321" s="17"/>
      <c r="B1321" s="23" t="s">
        <v>396</v>
      </c>
      <c r="C1321" s="229" t="s">
        <v>354</v>
      </c>
      <c r="D1321" s="229"/>
      <c r="E1321" s="229"/>
      <c r="F1321" s="14">
        <v>6749</v>
      </c>
      <c r="G1321" s="4"/>
    </row>
    <row r="1322" spans="1:7">
      <c r="A1322" s="17"/>
      <c r="B1322" s="23" t="s">
        <v>339</v>
      </c>
      <c r="C1322" s="211" t="s">
        <v>342</v>
      </c>
      <c r="D1322" s="211"/>
      <c r="E1322" s="211"/>
      <c r="F1322" s="14">
        <v>16648</v>
      </c>
      <c r="G1322" s="4"/>
    </row>
    <row r="1323" spans="1:7">
      <c r="A1323" s="17"/>
      <c r="B1323" s="23" t="s">
        <v>340</v>
      </c>
      <c r="C1323" s="211" t="s">
        <v>343</v>
      </c>
      <c r="D1323" s="211"/>
      <c r="E1323" s="211"/>
      <c r="F1323" s="14">
        <v>2037.54</v>
      </c>
      <c r="G1323" s="4"/>
    </row>
    <row r="1324" spans="1:7">
      <c r="A1324" s="17"/>
      <c r="B1324" s="23" t="s">
        <v>320</v>
      </c>
      <c r="C1324" s="211" t="s">
        <v>321</v>
      </c>
      <c r="D1324" s="211"/>
      <c r="E1324" s="211"/>
      <c r="F1324" s="14">
        <v>4849.7700000000004</v>
      </c>
      <c r="G1324" s="4"/>
    </row>
    <row r="1325" spans="1:7" ht="44.25" customHeight="1">
      <c r="A1325" s="17"/>
      <c r="B1325" s="17"/>
      <c r="C1325" s="210" t="s">
        <v>474</v>
      </c>
      <c r="D1325" s="210"/>
      <c r="E1325" s="210"/>
      <c r="F1325" s="9"/>
      <c r="G1325" s="4"/>
    </row>
    <row r="1326" spans="1:7">
      <c r="A1326" s="17"/>
      <c r="B1326" s="23" t="s">
        <v>364</v>
      </c>
      <c r="C1326" s="211" t="s">
        <v>365</v>
      </c>
      <c r="D1326" s="211"/>
      <c r="E1326" s="211"/>
      <c r="F1326" s="14">
        <v>2070</v>
      </c>
      <c r="G1326" s="4"/>
    </row>
    <row r="1327" spans="1:7">
      <c r="A1327" s="17"/>
      <c r="B1327" s="23" t="s">
        <v>311</v>
      </c>
      <c r="C1327" s="211" t="s">
        <v>323</v>
      </c>
      <c r="D1327" s="211"/>
      <c r="E1327" s="211"/>
      <c r="F1327" s="14">
        <f>E1328+E1329+E1330+E1331</f>
        <v>12230.240000000002</v>
      </c>
      <c r="G1327" s="4"/>
    </row>
    <row r="1328" spans="1:7" ht="30" customHeight="1">
      <c r="A1328" s="17"/>
      <c r="B1328" s="17"/>
      <c r="C1328" s="211" t="s">
        <v>477</v>
      </c>
      <c r="D1328" s="211"/>
      <c r="E1328" s="40">
        <v>2428.02</v>
      </c>
      <c r="F1328" s="9"/>
      <c r="G1328" s="4"/>
    </row>
    <row r="1329" spans="1:7">
      <c r="A1329" s="17"/>
      <c r="B1329" s="17"/>
      <c r="C1329" s="211" t="s">
        <v>671</v>
      </c>
      <c r="D1329" s="211"/>
      <c r="E1329" s="40">
        <v>3000</v>
      </c>
      <c r="F1329" s="9"/>
      <c r="G1329" s="4"/>
    </row>
    <row r="1330" spans="1:7">
      <c r="A1330" s="17"/>
      <c r="B1330" s="17"/>
      <c r="C1330" s="211" t="s">
        <v>475</v>
      </c>
      <c r="D1330" s="211"/>
      <c r="E1330" s="40">
        <v>5602.22</v>
      </c>
      <c r="F1330" s="9"/>
      <c r="G1330" s="4"/>
    </row>
    <row r="1331" spans="1:7" ht="29.25" customHeight="1">
      <c r="A1331" s="17"/>
      <c r="B1331" s="17"/>
      <c r="C1331" s="210" t="s">
        <v>476</v>
      </c>
      <c r="D1331" s="210"/>
      <c r="E1331" s="65">
        <v>1200</v>
      </c>
      <c r="F1331" s="9"/>
      <c r="G1331" s="4"/>
    </row>
    <row r="1332" spans="1:7">
      <c r="A1332" s="17"/>
      <c r="B1332" s="23" t="s">
        <v>349</v>
      </c>
      <c r="C1332" s="211" t="s">
        <v>598</v>
      </c>
      <c r="D1332" s="211"/>
      <c r="E1332" s="211"/>
      <c r="F1332" s="14">
        <v>1161.5</v>
      </c>
      <c r="G1332" s="4"/>
    </row>
    <row r="1333" spans="1:7">
      <c r="A1333" s="17"/>
      <c r="B1333" s="23" t="s">
        <v>383</v>
      </c>
      <c r="C1333" s="211" t="s">
        <v>384</v>
      </c>
      <c r="D1333" s="211"/>
      <c r="E1333" s="211"/>
      <c r="F1333" s="14">
        <v>356.6</v>
      </c>
      <c r="G1333" s="4"/>
    </row>
    <row r="1334" spans="1:7">
      <c r="A1334" s="17"/>
      <c r="B1334" s="23" t="s">
        <v>390</v>
      </c>
      <c r="C1334" s="211" t="s">
        <v>469</v>
      </c>
      <c r="D1334" s="211"/>
      <c r="E1334" s="211"/>
      <c r="F1334" s="14">
        <v>2697</v>
      </c>
      <c r="G1334" s="4"/>
    </row>
    <row r="1335" spans="1:7">
      <c r="A1335" s="17"/>
      <c r="B1335" s="23" t="s">
        <v>392</v>
      </c>
      <c r="C1335" s="211" t="s">
        <v>393</v>
      </c>
      <c r="D1335" s="211"/>
      <c r="E1335" s="211"/>
      <c r="F1335" s="14">
        <v>780</v>
      </c>
      <c r="G1335" s="4"/>
    </row>
    <row r="1336" spans="1:7" ht="45.75" customHeight="1">
      <c r="A1336" s="17"/>
      <c r="B1336" s="22" t="s">
        <v>114</v>
      </c>
      <c r="C1336" s="218" t="s">
        <v>116</v>
      </c>
      <c r="D1336" s="218"/>
      <c r="E1336" s="218"/>
      <c r="F1336" s="27">
        <f>F1337</f>
        <v>38066.400000000001</v>
      </c>
      <c r="G1336" s="4"/>
    </row>
    <row r="1337" spans="1:7">
      <c r="A1337" s="17"/>
      <c r="B1337" s="23" t="s">
        <v>478</v>
      </c>
      <c r="C1337" s="211" t="s">
        <v>479</v>
      </c>
      <c r="D1337" s="211"/>
      <c r="E1337" s="211"/>
      <c r="F1337" s="14">
        <v>38066.400000000001</v>
      </c>
      <c r="G1337" s="4"/>
    </row>
    <row r="1338" spans="1:7" ht="36" customHeight="1">
      <c r="A1338" s="17"/>
      <c r="B1338" s="17"/>
      <c r="C1338" s="211" t="s">
        <v>690</v>
      </c>
      <c r="D1338" s="211"/>
      <c r="E1338" s="211"/>
      <c r="F1338" s="14"/>
      <c r="G1338" s="4"/>
    </row>
    <row r="1339" spans="1:7" s="80" customFormat="1" ht="13.5" customHeight="1">
      <c r="A1339" s="17"/>
      <c r="B1339" s="17"/>
      <c r="C1339" s="191"/>
      <c r="D1339" s="191"/>
      <c r="E1339" s="191"/>
      <c r="F1339" s="49"/>
      <c r="G1339" s="4"/>
    </row>
    <row r="1340" spans="1:7">
      <c r="A1340" s="17"/>
      <c r="B1340" s="22" t="s">
        <v>119</v>
      </c>
      <c r="C1340" s="218" t="s">
        <v>120</v>
      </c>
      <c r="D1340" s="218"/>
      <c r="E1340" s="218"/>
      <c r="F1340" s="27">
        <f>F1341+F1343</f>
        <v>1166.22</v>
      </c>
      <c r="G1340" s="4"/>
    </row>
    <row r="1341" spans="1:7">
      <c r="A1341" s="17"/>
      <c r="B1341" s="23" t="s">
        <v>472</v>
      </c>
      <c r="C1341" s="211" t="s">
        <v>473</v>
      </c>
      <c r="D1341" s="211"/>
      <c r="E1341" s="211"/>
      <c r="F1341" s="14">
        <v>1144.22</v>
      </c>
      <c r="G1341" s="4"/>
    </row>
    <row r="1342" spans="1:7">
      <c r="A1342" s="17"/>
      <c r="B1342" s="17"/>
      <c r="C1342" s="210" t="s">
        <v>691</v>
      </c>
      <c r="D1342" s="210"/>
      <c r="E1342" s="210"/>
      <c r="F1342" s="9"/>
      <c r="G1342" s="4"/>
    </row>
    <row r="1343" spans="1:7">
      <c r="A1343" s="17"/>
      <c r="B1343" s="23" t="s">
        <v>320</v>
      </c>
      <c r="C1343" s="211" t="s">
        <v>321</v>
      </c>
      <c r="D1343" s="211"/>
      <c r="E1343" s="211"/>
      <c r="F1343" s="14">
        <v>22</v>
      </c>
      <c r="G1343" s="4"/>
    </row>
    <row r="1344" spans="1:7" s="80" customFormat="1">
      <c r="A1344" s="17"/>
      <c r="B1344" s="47"/>
      <c r="C1344" s="191"/>
      <c r="D1344" s="191"/>
      <c r="E1344" s="191"/>
      <c r="F1344" s="49"/>
      <c r="G1344" s="4"/>
    </row>
    <row r="1345" spans="1:7" ht="30" customHeight="1">
      <c r="A1345" s="17"/>
      <c r="B1345" s="184" t="s">
        <v>125</v>
      </c>
      <c r="C1345" s="218" t="s">
        <v>126</v>
      </c>
      <c r="D1345" s="218"/>
      <c r="E1345" s="218"/>
      <c r="F1345" s="137">
        <f>F1346+F1347+F1348+F1349+F1350+F1351+F1352+F1353+F1354</f>
        <v>84200</v>
      </c>
      <c r="G1345" s="4"/>
    </row>
    <row r="1346" spans="1:7">
      <c r="A1346" s="17"/>
      <c r="B1346" s="23" t="s">
        <v>352</v>
      </c>
      <c r="C1346" s="211" t="s">
        <v>353</v>
      </c>
      <c r="D1346" s="211"/>
      <c r="E1346" s="211"/>
      <c r="F1346" s="14">
        <v>600</v>
      </c>
      <c r="G1346" s="4"/>
    </row>
    <row r="1347" spans="1:7">
      <c r="A1347" s="17"/>
      <c r="B1347" s="23" t="s">
        <v>338</v>
      </c>
      <c r="C1347" s="211" t="s">
        <v>692</v>
      </c>
      <c r="D1347" s="211"/>
      <c r="E1347" s="211"/>
      <c r="F1347" s="14">
        <v>57900</v>
      </c>
      <c r="G1347" s="4"/>
    </row>
    <row r="1348" spans="1:7" s="77" customFormat="1">
      <c r="A1348" s="17"/>
      <c r="B1348" s="23" t="s">
        <v>396</v>
      </c>
      <c r="C1348" s="229" t="s">
        <v>354</v>
      </c>
      <c r="D1348" s="229"/>
      <c r="E1348" s="229"/>
      <c r="F1348" s="14">
        <v>5786</v>
      </c>
      <c r="G1348" s="4"/>
    </row>
    <row r="1349" spans="1:7">
      <c r="A1349" s="17"/>
      <c r="B1349" s="23" t="s">
        <v>339</v>
      </c>
      <c r="C1349" s="211" t="s">
        <v>342</v>
      </c>
      <c r="D1349" s="211"/>
      <c r="E1349" s="211"/>
      <c r="F1349" s="14">
        <v>10733</v>
      </c>
      <c r="G1349" s="4"/>
    </row>
    <row r="1350" spans="1:7">
      <c r="A1350" s="17"/>
      <c r="B1350" s="23" t="s">
        <v>340</v>
      </c>
      <c r="C1350" s="211" t="s">
        <v>343</v>
      </c>
      <c r="D1350" s="211"/>
      <c r="E1350" s="211"/>
      <c r="F1350" s="14">
        <v>1440</v>
      </c>
      <c r="G1350" s="4"/>
    </row>
    <row r="1351" spans="1:7">
      <c r="A1351" s="17"/>
      <c r="B1351" s="23" t="s">
        <v>320</v>
      </c>
      <c r="C1351" s="211" t="s">
        <v>321</v>
      </c>
      <c r="D1351" s="211"/>
      <c r="E1351" s="211"/>
      <c r="F1351" s="14">
        <v>2000</v>
      </c>
      <c r="G1351" s="4"/>
    </row>
    <row r="1352" spans="1:7">
      <c r="A1352" s="17"/>
      <c r="B1352" s="23" t="s">
        <v>311</v>
      </c>
      <c r="C1352" s="211" t="s">
        <v>323</v>
      </c>
      <c r="D1352" s="211"/>
      <c r="E1352" s="211"/>
      <c r="F1352" s="14">
        <v>2644</v>
      </c>
      <c r="G1352" s="4"/>
    </row>
    <row r="1353" spans="1:7">
      <c r="A1353" s="17"/>
      <c r="B1353" s="23" t="s">
        <v>383</v>
      </c>
      <c r="C1353" s="211" t="s">
        <v>384</v>
      </c>
      <c r="D1353" s="211"/>
      <c r="E1353" s="211"/>
      <c r="F1353" s="14">
        <v>1270</v>
      </c>
      <c r="G1353" s="4"/>
    </row>
    <row r="1354" spans="1:7">
      <c r="A1354" s="17"/>
      <c r="B1354" s="23" t="s">
        <v>390</v>
      </c>
      <c r="C1354" s="211" t="s">
        <v>469</v>
      </c>
      <c r="D1354" s="211"/>
      <c r="E1354" s="211"/>
      <c r="F1354" s="14">
        <v>1827</v>
      </c>
      <c r="G1354" s="4"/>
    </row>
    <row r="1355" spans="1:7">
      <c r="A1355" s="17"/>
      <c r="B1355" s="22" t="s">
        <v>127</v>
      </c>
      <c r="C1355" s="218" t="s">
        <v>65</v>
      </c>
      <c r="D1355" s="218"/>
      <c r="E1355" s="218"/>
      <c r="F1355" s="27">
        <f>F1356+F1357+F1358</f>
        <v>770</v>
      </c>
      <c r="G1355" s="4"/>
    </row>
    <row r="1356" spans="1:7">
      <c r="A1356" s="17"/>
      <c r="B1356" s="23" t="s">
        <v>339</v>
      </c>
      <c r="C1356" s="211" t="s">
        <v>342</v>
      </c>
      <c r="D1356" s="211"/>
      <c r="E1356" s="211"/>
      <c r="F1356" s="14">
        <v>91</v>
      </c>
      <c r="G1356" s="4"/>
    </row>
    <row r="1357" spans="1:7">
      <c r="A1357" s="17"/>
      <c r="B1357" s="23" t="s">
        <v>357</v>
      </c>
      <c r="C1357" s="207" t="s">
        <v>358</v>
      </c>
      <c r="D1357" s="212"/>
      <c r="E1357" s="208"/>
      <c r="F1357" s="14">
        <v>516</v>
      </c>
      <c r="G1357" s="4"/>
    </row>
    <row r="1358" spans="1:7">
      <c r="A1358" s="17"/>
      <c r="B1358" s="23" t="s">
        <v>320</v>
      </c>
      <c r="C1358" s="211" t="s">
        <v>321</v>
      </c>
      <c r="D1358" s="211"/>
      <c r="E1358" s="211"/>
      <c r="F1358" s="14">
        <v>163</v>
      </c>
      <c r="G1358" s="4"/>
    </row>
    <row r="1359" spans="1:7">
      <c r="A1359" s="17"/>
      <c r="B1359" s="17"/>
      <c r="C1359" s="71"/>
      <c r="D1359" s="71"/>
      <c r="E1359" s="72"/>
      <c r="F1359" s="9"/>
      <c r="G1359" s="4"/>
    </row>
    <row r="1360" spans="1:7">
      <c r="A1360" s="17"/>
      <c r="B1360" s="17"/>
      <c r="C1360" s="235" t="s">
        <v>480</v>
      </c>
      <c r="D1360" s="235"/>
      <c r="E1360" s="235"/>
      <c r="F1360" s="156">
        <f>F1361+F1364+F1373+F1376+F1381+F1403+F1406+F1409+F1419+F1422+F1427+F1463+F1476</f>
        <v>2953663.5300000003</v>
      </c>
      <c r="G1360" s="4"/>
    </row>
    <row r="1361" spans="1:7">
      <c r="A1361" s="17"/>
      <c r="B1361" s="136" t="s">
        <v>108</v>
      </c>
      <c r="C1361" s="214" t="s">
        <v>109</v>
      </c>
      <c r="D1361" s="214"/>
      <c r="E1361" s="214"/>
      <c r="F1361" s="137">
        <f>F1362</f>
        <v>132299.45000000001</v>
      </c>
      <c r="G1361" s="4"/>
    </row>
    <row r="1362" spans="1:7">
      <c r="A1362" s="17"/>
      <c r="B1362" s="23" t="s">
        <v>481</v>
      </c>
      <c r="C1362" s="211" t="s">
        <v>473</v>
      </c>
      <c r="D1362" s="211"/>
      <c r="E1362" s="211"/>
      <c r="F1362" s="14">
        <v>132299.45000000001</v>
      </c>
      <c r="G1362" s="4"/>
    </row>
    <row r="1363" spans="1:7">
      <c r="A1363" s="17"/>
      <c r="B1363" s="17"/>
      <c r="C1363" s="210" t="s">
        <v>693</v>
      </c>
      <c r="D1363" s="210"/>
      <c r="E1363" s="210"/>
      <c r="F1363" s="9"/>
      <c r="G1363" s="4"/>
    </row>
    <row r="1364" spans="1:7" s="77" customFormat="1">
      <c r="A1364" s="17"/>
      <c r="B1364" s="22" t="s">
        <v>110</v>
      </c>
      <c r="C1364" s="218" t="s">
        <v>111</v>
      </c>
      <c r="D1364" s="218"/>
      <c r="E1364" s="218"/>
      <c r="F1364" s="27">
        <f>F1365+F1366+F1367+F1368+F1369+F1370+F1371+F1372</f>
        <v>35782.06</v>
      </c>
      <c r="G1364" s="4"/>
    </row>
    <row r="1365" spans="1:7" s="77" customFormat="1">
      <c r="A1365" s="17"/>
      <c r="B1365" s="23" t="s">
        <v>352</v>
      </c>
      <c r="C1365" s="211" t="s">
        <v>353</v>
      </c>
      <c r="D1365" s="211"/>
      <c r="E1365" s="211"/>
      <c r="F1365" s="14">
        <v>175</v>
      </c>
      <c r="G1365" s="4"/>
    </row>
    <row r="1366" spans="1:7" ht="30" customHeight="1">
      <c r="A1366" s="17"/>
      <c r="B1366" s="23" t="s">
        <v>338</v>
      </c>
      <c r="C1366" s="211" t="s">
        <v>482</v>
      </c>
      <c r="D1366" s="211"/>
      <c r="E1366" s="211"/>
      <c r="F1366" s="14">
        <v>25948.3</v>
      </c>
      <c r="G1366" s="4"/>
    </row>
    <row r="1367" spans="1:7">
      <c r="A1367" s="17"/>
      <c r="B1367" s="23" t="s">
        <v>396</v>
      </c>
      <c r="C1367" s="229" t="s">
        <v>354</v>
      </c>
      <c r="D1367" s="229"/>
      <c r="E1367" s="229"/>
      <c r="F1367" s="14">
        <v>2553</v>
      </c>
      <c r="G1367" s="4"/>
    </row>
    <row r="1368" spans="1:7">
      <c r="A1368" s="17"/>
      <c r="B1368" s="23" t="s">
        <v>339</v>
      </c>
      <c r="C1368" s="211" t="s">
        <v>342</v>
      </c>
      <c r="D1368" s="211"/>
      <c r="E1368" s="211"/>
      <c r="F1368" s="14">
        <v>4630.74</v>
      </c>
      <c r="G1368" s="4"/>
    </row>
    <row r="1369" spans="1:7">
      <c r="A1369" s="17"/>
      <c r="B1369" s="23" t="s">
        <v>340</v>
      </c>
      <c r="C1369" s="211" t="s">
        <v>343</v>
      </c>
      <c r="D1369" s="211"/>
      <c r="E1369" s="211"/>
      <c r="F1369" s="14">
        <v>355</v>
      </c>
      <c r="G1369" s="4"/>
    </row>
    <row r="1370" spans="1:7">
      <c r="A1370" s="17"/>
      <c r="B1370" s="23" t="s">
        <v>320</v>
      </c>
      <c r="C1370" s="211" t="s">
        <v>321</v>
      </c>
      <c r="D1370" s="211"/>
      <c r="E1370" s="211"/>
      <c r="F1370" s="14">
        <v>20.02</v>
      </c>
      <c r="G1370" s="4"/>
    </row>
    <row r="1371" spans="1:7">
      <c r="A1371" s="17"/>
      <c r="B1371" s="23" t="s">
        <v>311</v>
      </c>
      <c r="C1371" s="211" t="s">
        <v>323</v>
      </c>
      <c r="D1371" s="211"/>
      <c r="E1371" s="211"/>
      <c r="F1371" s="14">
        <v>0</v>
      </c>
      <c r="G1371" s="4"/>
    </row>
    <row r="1372" spans="1:7">
      <c r="A1372" s="17"/>
      <c r="B1372" s="23" t="s">
        <v>390</v>
      </c>
      <c r="C1372" s="211" t="s">
        <v>469</v>
      </c>
      <c r="D1372" s="211"/>
      <c r="E1372" s="211"/>
      <c r="F1372" s="14">
        <v>2100</v>
      </c>
      <c r="G1372" s="4"/>
    </row>
    <row r="1373" spans="1:7">
      <c r="A1373" s="17"/>
      <c r="B1373" s="22" t="s">
        <v>183</v>
      </c>
      <c r="C1373" s="218" t="s">
        <v>184</v>
      </c>
      <c r="D1373" s="218"/>
      <c r="E1373" s="218"/>
      <c r="F1373" s="27">
        <f>F1374</f>
        <v>45870.51</v>
      </c>
      <c r="G1373" s="4"/>
    </row>
    <row r="1374" spans="1:7">
      <c r="A1374" s="17"/>
      <c r="B1374" s="23" t="s">
        <v>311</v>
      </c>
      <c r="C1374" s="211" t="s">
        <v>323</v>
      </c>
      <c r="D1374" s="211"/>
      <c r="E1374" s="211"/>
      <c r="F1374" s="14">
        <v>45870.51</v>
      </c>
      <c r="G1374" s="4"/>
    </row>
    <row r="1375" spans="1:7" ht="49.5" customHeight="1">
      <c r="A1375" s="17"/>
      <c r="B1375" s="17"/>
      <c r="C1375" s="210" t="s">
        <v>599</v>
      </c>
      <c r="D1375" s="210"/>
      <c r="E1375" s="210"/>
      <c r="F1375" s="9"/>
      <c r="G1375" s="4"/>
    </row>
    <row r="1376" spans="1:7" ht="29.25" customHeight="1">
      <c r="A1376" s="17"/>
      <c r="B1376" s="22" t="s">
        <v>185</v>
      </c>
      <c r="C1376" s="218" t="s">
        <v>186</v>
      </c>
      <c r="D1376" s="218"/>
      <c r="E1376" s="218"/>
      <c r="F1376" s="27">
        <f>F1377+F1378+F1379+F1380</f>
        <v>6625</v>
      </c>
      <c r="G1376" s="4"/>
    </row>
    <row r="1377" spans="1:7">
      <c r="A1377" s="17"/>
      <c r="B1377" s="23" t="s">
        <v>357</v>
      </c>
      <c r="C1377" s="211" t="s">
        <v>483</v>
      </c>
      <c r="D1377" s="211"/>
      <c r="E1377" s="211"/>
      <c r="F1377" s="14">
        <v>4320</v>
      </c>
      <c r="G1377" s="4"/>
    </row>
    <row r="1378" spans="1:7">
      <c r="A1378" s="17"/>
      <c r="B1378" s="23" t="s">
        <v>320</v>
      </c>
      <c r="C1378" s="211" t="s">
        <v>321</v>
      </c>
      <c r="D1378" s="211"/>
      <c r="E1378" s="211"/>
      <c r="F1378" s="14">
        <v>355</v>
      </c>
      <c r="G1378" s="4"/>
    </row>
    <row r="1379" spans="1:7">
      <c r="A1379" s="17"/>
      <c r="B1379" s="23" t="s">
        <v>311</v>
      </c>
      <c r="C1379" s="211" t="s">
        <v>323</v>
      </c>
      <c r="D1379" s="211"/>
      <c r="E1379" s="211"/>
      <c r="F1379" s="14">
        <v>1450</v>
      </c>
      <c r="G1379" s="4"/>
    </row>
    <row r="1380" spans="1:7">
      <c r="A1380" s="17"/>
      <c r="B1380" s="23" t="s">
        <v>349</v>
      </c>
      <c r="C1380" s="211" t="s">
        <v>382</v>
      </c>
      <c r="D1380" s="211"/>
      <c r="E1380" s="211"/>
      <c r="F1380" s="14">
        <v>500</v>
      </c>
      <c r="G1380" s="4"/>
    </row>
    <row r="1381" spans="1:7">
      <c r="A1381" s="17"/>
      <c r="B1381" s="22" t="s">
        <v>187</v>
      </c>
      <c r="C1381" s="218" t="s">
        <v>297</v>
      </c>
      <c r="D1381" s="218"/>
      <c r="E1381" s="218"/>
      <c r="F1381" s="27">
        <f>F1385+F1386+F1391+F1392+F1395+F1398+F1399+F1400+F1401+F1402</f>
        <v>51516.09</v>
      </c>
      <c r="G1381" s="4"/>
    </row>
    <row r="1382" spans="1:7">
      <c r="A1382" s="17"/>
      <c r="B1382" s="17"/>
      <c r="C1382" s="210" t="s">
        <v>695</v>
      </c>
      <c r="D1382" s="210"/>
      <c r="E1382" s="210"/>
      <c r="F1382" s="9"/>
      <c r="G1382" s="4"/>
    </row>
    <row r="1383" spans="1:7">
      <c r="A1383" s="17"/>
      <c r="B1383" s="17"/>
      <c r="C1383" s="211" t="s">
        <v>694</v>
      </c>
      <c r="D1383" s="211"/>
      <c r="E1383" s="211"/>
      <c r="F1383" s="14"/>
      <c r="G1383" s="4"/>
    </row>
    <row r="1384" spans="1:7" s="80" customFormat="1">
      <c r="A1384" s="17"/>
      <c r="B1384" s="47"/>
      <c r="C1384" s="191"/>
      <c r="D1384" s="191"/>
      <c r="E1384" s="191"/>
      <c r="F1384" s="49"/>
      <c r="G1384" s="4"/>
    </row>
    <row r="1385" spans="1:7" s="80" customFormat="1">
      <c r="A1385" s="17"/>
      <c r="B1385" s="23" t="s">
        <v>352</v>
      </c>
      <c r="C1385" s="211" t="s">
        <v>600</v>
      </c>
      <c r="D1385" s="211"/>
      <c r="E1385" s="211"/>
      <c r="F1385" s="14">
        <v>93.48</v>
      </c>
      <c r="G1385" s="4"/>
    </row>
    <row r="1386" spans="1:7">
      <c r="A1386" s="17"/>
      <c r="B1386" s="23" t="s">
        <v>338</v>
      </c>
      <c r="C1386" s="211" t="s">
        <v>484</v>
      </c>
      <c r="D1386" s="211"/>
      <c r="E1386" s="211"/>
      <c r="F1386" s="14">
        <v>31340.720000000001</v>
      </c>
      <c r="G1386" s="4"/>
    </row>
    <row r="1387" spans="1:7" ht="28.5" customHeight="1">
      <c r="A1387" s="17"/>
      <c r="B1387" s="17"/>
      <c r="C1387" s="211" t="s">
        <v>601</v>
      </c>
      <c r="D1387" s="211"/>
      <c r="E1387" s="211"/>
      <c r="F1387" s="9"/>
      <c r="G1387" s="4"/>
    </row>
    <row r="1388" spans="1:7" ht="15" customHeight="1">
      <c r="A1388" s="17"/>
      <c r="B1388" s="17"/>
      <c r="C1388" s="211" t="s">
        <v>536</v>
      </c>
      <c r="D1388" s="211"/>
      <c r="E1388" s="146">
        <v>11890.72</v>
      </c>
      <c r="F1388" s="9"/>
      <c r="G1388" s="4"/>
    </row>
    <row r="1389" spans="1:7" ht="15" customHeight="1">
      <c r="A1389" s="17"/>
      <c r="B1389" s="17"/>
      <c r="C1389" s="210" t="s">
        <v>485</v>
      </c>
      <c r="D1389" s="210"/>
      <c r="E1389" s="147">
        <v>19450</v>
      </c>
      <c r="F1389" s="9"/>
      <c r="G1389" s="4"/>
    </row>
    <row r="1390" spans="1:7" s="80" customFormat="1" ht="15" customHeight="1">
      <c r="A1390" s="17"/>
      <c r="B1390" s="17"/>
      <c r="C1390" s="185"/>
      <c r="D1390" s="196"/>
      <c r="E1390" s="197"/>
      <c r="F1390" s="9"/>
      <c r="G1390" s="4"/>
    </row>
    <row r="1391" spans="1:7" s="80" customFormat="1" ht="15" customHeight="1">
      <c r="A1391" s="17"/>
      <c r="B1391" s="23" t="s">
        <v>396</v>
      </c>
      <c r="C1391" s="207" t="s">
        <v>354</v>
      </c>
      <c r="D1391" s="213"/>
      <c r="E1391" s="208"/>
      <c r="F1391" s="14">
        <v>1363</v>
      </c>
      <c r="G1391" s="4"/>
    </row>
    <row r="1392" spans="1:7">
      <c r="A1392" s="17"/>
      <c r="B1392" s="23" t="s">
        <v>339</v>
      </c>
      <c r="C1392" s="211" t="s">
        <v>342</v>
      </c>
      <c r="D1392" s="211"/>
      <c r="E1392" s="211"/>
      <c r="F1392" s="14">
        <f>E1393+E1394</f>
        <v>5356</v>
      </c>
      <c r="G1392" s="4"/>
    </row>
    <row r="1393" spans="1:7">
      <c r="A1393" s="17"/>
      <c r="B1393" s="17"/>
      <c r="C1393" s="211" t="s">
        <v>537</v>
      </c>
      <c r="D1393" s="211"/>
      <c r="E1393" s="40">
        <v>1938</v>
      </c>
      <c r="F1393" s="9"/>
      <c r="G1393" s="4"/>
    </row>
    <row r="1394" spans="1:7">
      <c r="A1394" s="17"/>
      <c r="B1394" s="17"/>
      <c r="C1394" s="210" t="s">
        <v>485</v>
      </c>
      <c r="D1394" s="210"/>
      <c r="E1394" s="65">
        <v>3418</v>
      </c>
      <c r="F1394" s="9"/>
      <c r="G1394" s="4"/>
    </row>
    <row r="1395" spans="1:7">
      <c r="A1395" s="17"/>
      <c r="B1395" s="23" t="s">
        <v>340</v>
      </c>
      <c r="C1395" s="211" t="s">
        <v>343</v>
      </c>
      <c r="D1395" s="211"/>
      <c r="E1395" s="211"/>
      <c r="F1395" s="14">
        <f>E1396+E1397</f>
        <v>571.59</v>
      </c>
      <c r="G1395" s="4"/>
    </row>
    <row r="1396" spans="1:7">
      <c r="A1396" s="17"/>
      <c r="B1396" s="17"/>
      <c r="C1396" s="211" t="s">
        <v>536</v>
      </c>
      <c r="D1396" s="211"/>
      <c r="E1396" s="40">
        <v>95.59</v>
      </c>
      <c r="F1396" s="9"/>
      <c r="G1396" s="4"/>
    </row>
    <row r="1397" spans="1:7">
      <c r="A1397" s="17"/>
      <c r="B1397" s="17"/>
      <c r="C1397" s="210" t="s">
        <v>485</v>
      </c>
      <c r="D1397" s="210"/>
      <c r="E1397" s="65">
        <v>476</v>
      </c>
      <c r="F1397" s="9"/>
      <c r="G1397" s="4"/>
    </row>
    <row r="1398" spans="1:7">
      <c r="A1398" s="17"/>
      <c r="B1398" s="23" t="s">
        <v>357</v>
      </c>
      <c r="C1398" s="211" t="s">
        <v>483</v>
      </c>
      <c r="D1398" s="211"/>
      <c r="E1398" s="211"/>
      <c r="F1398" s="14">
        <v>9000</v>
      </c>
      <c r="G1398" s="4"/>
    </row>
    <row r="1399" spans="1:7" s="80" customFormat="1">
      <c r="A1399" s="17"/>
      <c r="B1399" s="23" t="s">
        <v>320</v>
      </c>
      <c r="C1399" s="211" t="s">
        <v>321</v>
      </c>
      <c r="D1399" s="211"/>
      <c r="E1399" s="211"/>
      <c r="F1399" s="14">
        <v>200</v>
      </c>
      <c r="G1399" s="4"/>
    </row>
    <row r="1400" spans="1:7">
      <c r="A1400" s="17"/>
      <c r="B1400" s="23" t="s">
        <v>349</v>
      </c>
      <c r="C1400" s="211" t="s">
        <v>382</v>
      </c>
      <c r="D1400" s="211"/>
      <c r="E1400" s="211"/>
      <c r="F1400" s="14">
        <v>750</v>
      </c>
      <c r="G1400" s="4"/>
    </row>
    <row r="1401" spans="1:7">
      <c r="A1401" s="17"/>
      <c r="B1401" s="23" t="s">
        <v>383</v>
      </c>
      <c r="C1401" s="211" t="s">
        <v>384</v>
      </c>
      <c r="D1401" s="211"/>
      <c r="E1401" s="211"/>
      <c r="F1401" s="14">
        <v>1835.3</v>
      </c>
      <c r="G1401" s="4"/>
    </row>
    <row r="1402" spans="1:7">
      <c r="A1402" s="17"/>
      <c r="B1402" s="23" t="s">
        <v>390</v>
      </c>
      <c r="C1402" s="211" t="s">
        <v>469</v>
      </c>
      <c r="D1402" s="211"/>
      <c r="E1402" s="211"/>
      <c r="F1402" s="14">
        <v>1006</v>
      </c>
      <c r="G1402" s="4"/>
    </row>
    <row r="1403" spans="1:7" ht="45" customHeight="1">
      <c r="A1403" s="17"/>
      <c r="B1403" s="22" t="s">
        <v>113</v>
      </c>
      <c r="C1403" s="218" t="s">
        <v>453</v>
      </c>
      <c r="D1403" s="218"/>
      <c r="E1403" s="218"/>
      <c r="F1403" s="27">
        <f>F1404+F1405</f>
        <v>3167.66</v>
      </c>
      <c r="G1403" s="4"/>
    </row>
    <row r="1404" spans="1:7" s="77" customFormat="1" ht="16.5" customHeight="1">
      <c r="A1404" s="17"/>
      <c r="B1404" s="23" t="s">
        <v>311</v>
      </c>
      <c r="C1404" s="211" t="s">
        <v>323</v>
      </c>
      <c r="D1404" s="211"/>
      <c r="E1404" s="211"/>
      <c r="F1404" s="14">
        <v>2664.17</v>
      </c>
      <c r="G1404" s="4"/>
    </row>
    <row r="1405" spans="1:7" s="80" customFormat="1" ht="16.5" customHeight="1">
      <c r="A1405" s="17"/>
      <c r="B1405" s="23" t="s">
        <v>602</v>
      </c>
      <c r="C1405" s="207" t="s">
        <v>603</v>
      </c>
      <c r="D1405" s="212"/>
      <c r="E1405" s="209"/>
      <c r="F1405" s="14">
        <v>503.49</v>
      </c>
      <c r="G1405" s="4"/>
    </row>
    <row r="1406" spans="1:7" s="77" customFormat="1" ht="45.75" customHeight="1">
      <c r="A1406" s="17"/>
      <c r="B1406" s="22" t="s">
        <v>114</v>
      </c>
      <c r="C1406" s="218" t="s">
        <v>116</v>
      </c>
      <c r="D1406" s="218"/>
      <c r="E1406" s="218"/>
      <c r="F1406" s="27">
        <f>F1407</f>
        <v>31108.54</v>
      </c>
      <c r="G1406" s="4"/>
    </row>
    <row r="1407" spans="1:7">
      <c r="A1407" s="17"/>
      <c r="B1407" s="23" t="s">
        <v>478</v>
      </c>
      <c r="C1407" s="211" t="s">
        <v>479</v>
      </c>
      <c r="D1407" s="211"/>
      <c r="E1407" s="211"/>
      <c r="F1407" s="14">
        <v>31108.54</v>
      </c>
      <c r="G1407" s="4"/>
    </row>
    <row r="1408" spans="1:7" ht="32.25" customHeight="1">
      <c r="A1408" s="17"/>
      <c r="B1408" s="17"/>
      <c r="C1408" s="210" t="s">
        <v>696</v>
      </c>
      <c r="D1408" s="210"/>
      <c r="E1408" s="210"/>
      <c r="F1408" s="9"/>
      <c r="G1408" s="4"/>
    </row>
    <row r="1409" spans="1:7" ht="47.25" customHeight="1">
      <c r="A1409" s="17"/>
      <c r="B1409" s="22" t="s">
        <v>117</v>
      </c>
      <c r="C1409" s="218" t="s">
        <v>538</v>
      </c>
      <c r="D1409" s="218"/>
      <c r="E1409" s="218"/>
      <c r="F1409" s="27">
        <f>F1410</f>
        <v>509895.16</v>
      </c>
      <c r="G1409" s="4"/>
    </row>
    <row r="1410" spans="1:7">
      <c r="A1410" s="17"/>
      <c r="B1410" s="23" t="s">
        <v>472</v>
      </c>
      <c r="C1410" s="211" t="s">
        <v>473</v>
      </c>
      <c r="D1410" s="211"/>
      <c r="E1410" s="211"/>
      <c r="F1410" s="14">
        <f>E1411+E1417</f>
        <v>509895.16</v>
      </c>
      <c r="G1410" s="4"/>
    </row>
    <row r="1411" spans="1:7" ht="15" customHeight="1">
      <c r="A1411" s="17"/>
      <c r="B1411" s="17"/>
      <c r="C1411" s="211" t="s">
        <v>486</v>
      </c>
      <c r="D1411" s="211"/>
      <c r="E1411" s="148">
        <v>60000</v>
      </c>
      <c r="F1411" s="9"/>
      <c r="G1411" s="4"/>
    </row>
    <row r="1412" spans="1:7">
      <c r="A1412" s="17"/>
      <c r="B1412" s="17"/>
      <c r="C1412" s="211" t="s">
        <v>487</v>
      </c>
      <c r="D1412" s="211"/>
      <c r="E1412" s="40">
        <v>14388.45</v>
      </c>
      <c r="F1412" s="9"/>
      <c r="G1412" s="4"/>
    </row>
    <row r="1413" spans="1:7" ht="29.25" customHeight="1">
      <c r="A1413" s="17"/>
      <c r="B1413" s="17"/>
      <c r="C1413" s="211" t="s">
        <v>697</v>
      </c>
      <c r="D1413" s="211"/>
      <c r="E1413" s="40">
        <v>7978.85</v>
      </c>
      <c r="F1413" s="9"/>
      <c r="G1413" s="4"/>
    </row>
    <row r="1414" spans="1:7" ht="16.5" customHeight="1">
      <c r="A1414" s="17"/>
      <c r="B1414" s="17"/>
      <c r="C1414" s="211" t="s">
        <v>698</v>
      </c>
      <c r="D1414" s="211"/>
      <c r="E1414" s="40">
        <v>30312.7</v>
      </c>
      <c r="F1414" s="9"/>
      <c r="G1414" s="4"/>
    </row>
    <row r="1415" spans="1:7" ht="15.75" customHeight="1">
      <c r="A1415" s="17"/>
      <c r="B1415" s="17"/>
      <c r="C1415" s="211" t="s">
        <v>604</v>
      </c>
      <c r="D1415" s="211"/>
      <c r="E1415" s="40">
        <v>4320</v>
      </c>
      <c r="F1415" s="9"/>
      <c r="G1415" s="4"/>
    </row>
    <row r="1416" spans="1:7" s="80" customFormat="1" ht="18.75" customHeight="1">
      <c r="A1416" s="17"/>
      <c r="B1416" s="17"/>
      <c r="C1416" s="207" t="s">
        <v>699</v>
      </c>
      <c r="D1416" s="209"/>
      <c r="E1416" s="40">
        <v>3000</v>
      </c>
      <c r="F1416" s="9"/>
      <c r="G1416" s="4"/>
    </row>
    <row r="1417" spans="1:7">
      <c r="A1417" s="17"/>
      <c r="B1417" s="17"/>
      <c r="C1417" s="211" t="s">
        <v>452</v>
      </c>
      <c r="D1417" s="211"/>
      <c r="E1417" s="144">
        <v>449895.16</v>
      </c>
      <c r="F1417" s="9"/>
      <c r="G1417" s="4"/>
    </row>
    <row r="1418" spans="1:7">
      <c r="A1418" s="17"/>
      <c r="B1418" s="17"/>
      <c r="C1418" s="210" t="s">
        <v>605</v>
      </c>
      <c r="D1418" s="210"/>
      <c r="E1418" s="65"/>
      <c r="F1418" s="9"/>
      <c r="G1418" s="4"/>
    </row>
    <row r="1419" spans="1:7">
      <c r="A1419" s="17"/>
      <c r="B1419" s="22" t="s">
        <v>119</v>
      </c>
      <c r="C1419" s="218" t="s">
        <v>120</v>
      </c>
      <c r="D1419" s="218"/>
      <c r="E1419" s="218"/>
      <c r="F1419" s="27">
        <f>F1420</f>
        <v>71775.28</v>
      </c>
      <c r="G1419" s="4"/>
    </row>
    <row r="1420" spans="1:7">
      <c r="A1420" s="17"/>
      <c r="B1420" s="23" t="s">
        <v>472</v>
      </c>
      <c r="C1420" s="211" t="s">
        <v>473</v>
      </c>
      <c r="D1420" s="211"/>
      <c r="E1420" s="211"/>
      <c r="F1420" s="14">
        <v>71775.28</v>
      </c>
      <c r="G1420" s="4"/>
    </row>
    <row r="1421" spans="1:7" ht="30" customHeight="1">
      <c r="A1421" s="17"/>
      <c r="B1421" s="17"/>
      <c r="C1421" s="210" t="s">
        <v>700</v>
      </c>
      <c r="D1421" s="210"/>
      <c r="E1421" s="210"/>
      <c r="F1421" s="9"/>
      <c r="G1421" s="4"/>
    </row>
    <row r="1422" spans="1:7">
      <c r="A1422" s="17"/>
      <c r="B1422" s="22" t="s">
        <v>121</v>
      </c>
      <c r="C1422" s="218" t="s">
        <v>122</v>
      </c>
      <c r="D1422" s="218"/>
      <c r="E1422" s="218"/>
      <c r="F1422" s="27">
        <f>F1423</f>
        <v>394365.12</v>
      </c>
      <c r="G1422" s="4"/>
    </row>
    <row r="1423" spans="1:7">
      <c r="A1423" s="17"/>
      <c r="B1423" s="23" t="s">
        <v>472</v>
      </c>
      <c r="C1423" s="211" t="s">
        <v>473</v>
      </c>
      <c r="D1423" s="211"/>
      <c r="E1423" s="211"/>
      <c r="F1423" s="14">
        <f>E1425+E1426</f>
        <v>394365.12</v>
      </c>
      <c r="G1423" s="4"/>
    </row>
    <row r="1424" spans="1:7" s="80" customFormat="1">
      <c r="A1424" s="17"/>
      <c r="B1424" s="47"/>
      <c r="C1424" s="191"/>
      <c r="D1424" s="191"/>
      <c r="E1424" s="191"/>
      <c r="F1424" s="49"/>
      <c r="G1424" s="4"/>
    </row>
    <row r="1425" spans="1:7" ht="28.5" customHeight="1">
      <c r="A1425" s="17"/>
      <c r="B1425" s="17"/>
      <c r="C1425" s="211" t="s">
        <v>701</v>
      </c>
      <c r="D1425" s="211"/>
      <c r="E1425" s="40">
        <v>287593.43</v>
      </c>
      <c r="F1425" s="9"/>
      <c r="G1425" s="4"/>
    </row>
    <row r="1426" spans="1:7" ht="30.75" customHeight="1">
      <c r="A1426" s="17"/>
      <c r="B1426" s="17"/>
      <c r="C1426" s="210" t="s">
        <v>702</v>
      </c>
      <c r="D1426" s="210"/>
      <c r="E1426" s="65">
        <v>106771.69</v>
      </c>
      <c r="F1426" s="9"/>
      <c r="G1426" s="4"/>
    </row>
    <row r="1427" spans="1:7">
      <c r="A1427" s="17"/>
      <c r="B1427" s="22" t="s">
        <v>123</v>
      </c>
      <c r="C1427" s="218" t="s">
        <v>124</v>
      </c>
      <c r="D1427" s="218"/>
      <c r="E1427" s="218"/>
      <c r="F1427" s="27">
        <f>F1428+F1430+F1433+F1435+F1438+F1439+F1440+F1448+F1449+F1450+F1456+F1457+F1458+F1459+F1460+F1461</f>
        <v>692990.16999999993</v>
      </c>
      <c r="G1427" s="4"/>
    </row>
    <row r="1428" spans="1:7">
      <c r="A1428" s="17"/>
      <c r="B1428" s="23" t="s">
        <v>352</v>
      </c>
      <c r="C1428" s="211" t="s">
        <v>353</v>
      </c>
      <c r="D1428" s="211"/>
      <c r="E1428" s="211"/>
      <c r="F1428" s="14">
        <v>3451.61</v>
      </c>
      <c r="G1428" s="4"/>
    </row>
    <row r="1429" spans="1:7" s="80" customFormat="1">
      <c r="A1429" s="17"/>
      <c r="B1429" s="47"/>
      <c r="C1429" s="191"/>
      <c r="D1429" s="191"/>
      <c r="E1429" s="191"/>
      <c r="F1429" s="49"/>
      <c r="G1429" s="4"/>
    </row>
    <row r="1430" spans="1:7" ht="31.5" customHeight="1">
      <c r="A1430" s="17"/>
      <c r="B1430" s="23" t="s">
        <v>338</v>
      </c>
      <c r="C1430" s="211" t="s">
        <v>606</v>
      </c>
      <c r="D1430" s="211"/>
      <c r="E1430" s="211"/>
      <c r="F1430" s="14">
        <f>E1431+E1432</f>
        <v>469065.75</v>
      </c>
      <c r="G1430" s="4"/>
    </row>
    <row r="1431" spans="1:7">
      <c r="A1431" s="17"/>
      <c r="B1431" s="17"/>
      <c r="C1431" s="211" t="s">
        <v>539</v>
      </c>
      <c r="D1431" s="211"/>
      <c r="E1431" s="40">
        <v>325781.75</v>
      </c>
      <c r="F1431" s="9"/>
      <c r="G1431" s="4"/>
    </row>
    <row r="1432" spans="1:7">
      <c r="A1432" s="17"/>
      <c r="B1432" s="17"/>
      <c r="C1432" s="210" t="s">
        <v>488</v>
      </c>
      <c r="D1432" s="210"/>
      <c r="E1432" s="65">
        <v>143284</v>
      </c>
      <c r="F1432" s="9"/>
      <c r="G1432" s="4"/>
    </row>
    <row r="1433" spans="1:7" ht="15" customHeight="1">
      <c r="A1433" s="17"/>
      <c r="B1433" s="23" t="s">
        <v>396</v>
      </c>
      <c r="C1433" s="211" t="s">
        <v>354</v>
      </c>
      <c r="D1433" s="211"/>
      <c r="E1433" s="211"/>
      <c r="F1433" s="14">
        <f>E1434</f>
        <v>38868</v>
      </c>
      <c r="G1433" s="4"/>
    </row>
    <row r="1434" spans="1:7">
      <c r="A1434" s="17"/>
      <c r="B1434" s="17"/>
      <c r="C1434" s="210" t="s">
        <v>539</v>
      </c>
      <c r="D1434" s="210"/>
      <c r="E1434" s="65">
        <v>38868</v>
      </c>
      <c r="F1434" s="9"/>
      <c r="G1434" s="4"/>
    </row>
    <row r="1435" spans="1:7">
      <c r="A1435" s="17"/>
      <c r="B1435" s="23" t="s">
        <v>339</v>
      </c>
      <c r="C1435" s="211" t="s">
        <v>342</v>
      </c>
      <c r="D1435" s="211"/>
      <c r="E1435" s="211"/>
      <c r="F1435" s="14">
        <f>E1436+E1437</f>
        <v>84592.320000000007</v>
      </c>
      <c r="G1435" s="4"/>
    </row>
    <row r="1436" spans="1:7">
      <c r="A1436" s="17"/>
      <c r="B1436" s="17"/>
      <c r="C1436" s="211" t="s">
        <v>539</v>
      </c>
      <c r="D1436" s="211"/>
      <c r="E1436" s="40">
        <v>79486.320000000007</v>
      </c>
      <c r="F1436" s="9"/>
      <c r="G1436" s="4"/>
    </row>
    <row r="1437" spans="1:7">
      <c r="A1437" s="17"/>
      <c r="B1437" s="17"/>
      <c r="C1437" s="210" t="s">
        <v>488</v>
      </c>
      <c r="D1437" s="210"/>
      <c r="E1437" s="65">
        <v>5106</v>
      </c>
      <c r="F1437" s="9"/>
      <c r="G1437" s="4"/>
    </row>
    <row r="1438" spans="1:7">
      <c r="A1438" s="17"/>
      <c r="B1438" s="23" t="s">
        <v>340</v>
      </c>
      <c r="C1438" s="211" t="s">
        <v>343</v>
      </c>
      <c r="D1438" s="211"/>
      <c r="E1438" s="211"/>
      <c r="F1438" s="14">
        <v>4646.91</v>
      </c>
      <c r="G1438" s="4"/>
    </row>
    <row r="1439" spans="1:7">
      <c r="A1439" s="17"/>
      <c r="B1439" s="23" t="s">
        <v>357</v>
      </c>
      <c r="C1439" s="211" t="s">
        <v>483</v>
      </c>
      <c r="D1439" s="211"/>
      <c r="E1439" s="211"/>
      <c r="F1439" s="14">
        <v>5290</v>
      </c>
      <c r="G1439" s="4"/>
    </row>
    <row r="1440" spans="1:7">
      <c r="A1440" s="17"/>
      <c r="B1440" s="23" t="s">
        <v>320</v>
      </c>
      <c r="C1440" s="211" t="s">
        <v>321</v>
      </c>
      <c r="D1440" s="211"/>
      <c r="E1440" s="211"/>
      <c r="F1440" s="14">
        <f>E1441+E1442+E1443+E1444+E1445+E1446+E1447</f>
        <v>13544.43</v>
      </c>
      <c r="G1440" s="4"/>
    </row>
    <row r="1441" spans="1:7" ht="30.75" customHeight="1">
      <c r="A1441" s="17"/>
      <c r="B1441" s="17"/>
      <c r="C1441" s="211" t="s">
        <v>607</v>
      </c>
      <c r="D1441" s="211"/>
      <c r="E1441" s="40">
        <v>1563.04</v>
      </c>
      <c r="F1441" s="9"/>
      <c r="G1441" s="4"/>
    </row>
    <row r="1442" spans="1:7" ht="33" customHeight="1">
      <c r="A1442" s="17"/>
      <c r="B1442" s="17"/>
      <c r="C1442" s="211" t="s">
        <v>703</v>
      </c>
      <c r="D1442" s="211"/>
      <c r="E1442" s="40">
        <v>5553.65</v>
      </c>
      <c r="F1442" s="9"/>
      <c r="G1442" s="4"/>
    </row>
    <row r="1443" spans="1:7">
      <c r="A1443" s="17"/>
      <c r="B1443" s="17"/>
      <c r="C1443" s="211" t="s">
        <v>489</v>
      </c>
      <c r="D1443" s="211"/>
      <c r="E1443" s="40">
        <v>805.38</v>
      </c>
      <c r="F1443" s="9"/>
      <c r="G1443" s="4"/>
    </row>
    <row r="1444" spans="1:7" ht="30.75" customHeight="1">
      <c r="A1444" s="17"/>
      <c r="B1444" s="17"/>
      <c r="C1444" s="211" t="s">
        <v>490</v>
      </c>
      <c r="D1444" s="211"/>
      <c r="E1444" s="40">
        <v>3403.97</v>
      </c>
      <c r="F1444" s="9"/>
      <c r="G1444" s="4"/>
    </row>
    <row r="1445" spans="1:7">
      <c r="A1445" s="17"/>
      <c r="B1445" s="17"/>
      <c r="C1445" s="211" t="s">
        <v>491</v>
      </c>
      <c r="D1445" s="211"/>
      <c r="E1445" s="40">
        <v>297.5</v>
      </c>
      <c r="F1445" s="9"/>
      <c r="G1445" s="4"/>
    </row>
    <row r="1446" spans="1:7" s="80" customFormat="1">
      <c r="A1446" s="17"/>
      <c r="B1446" s="17"/>
      <c r="C1446" s="211" t="s">
        <v>418</v>
      </c>
      <c r="D1446" s="211"/>
      <c r="E1446" s="40">
        <v>613.52</v>
      </c>
      <c r="F1446" s="9"/>
      <c r="G1446" s="4"/>
    </row>
    <row r="1447" spans="1:7">
      <c r="A1447" s="17"/>
      <c r="B1447" s="17"/>
      <c r="C1447" s="211" t="s">
        <v>608</v>
      </c>
      <c r="D1447" s="211"/>
      <c r="E1447" s="40">
        <v>1307.3699999999999</v>
      </c>
      <c r="F1447" s="9"/>
      <c r="G1447" s="4"/>
    </row>
    <row r="1448" spans="1:7">
      <c r="A1448" s="17"/>
      <c r="B1448" s="23" t="s">
        <v>364</v>
      </c>
      <c r="C1448" s="211" t="s">
        <v>365</v>
      </c>
      <c r="D1448" s="211"/>
      <c r="E1448" s="211"/>
      <c r="F1448" s="14">
        <v>9844.6200000000008</v>
      </c>
      <c r="G1448" s="4"/>
    </row>
    <row r="1449" spans="1:7">
      <c r="A1449" s="17"/>
      <c r="B1449" s="23" t="s">
        <v>368</v>
      </c>
      <c r="C1449" s="211" t="s">
        <v>369</v>
      </c>
      <c r="D1449" s="211"/>
      <c r="E1449" s="211"/>
      <c r="F1449" s="14">
        <v>600</v>
      </c>
      <c r="G1449" s="4"/>
    </row>
    <row r="1450" spans="1:7">
      <c r="A1450" s="17"/>
      <c r="B1450" s="23" t="s">
        <v>311</v>
      </c>
      <c r="C1450" s="211" t="s">
        <v>323</v>
      </c>
      <c r="D1450" s="211"/>
      <c r="E1450" s="211"/>
      <c r="F1450" s="14">
        <f>E1451+E1452+E1453+E1454+E1455</f>
        <v>38183.81</v>
      </c>
      <c r="G1450" s="4"/>
    </row>
    <row r="1451" spans="1:7">
      <c r="A1451" s="17"/>
      <c r="B1451" s="17"/>
      <c r="C1451" s="211" t="s">
        <v>376</v>
      </c>
      <c r="D1451" s="211"/>
      <c r="E1451" s="40">
        <v>5347.48</v>
      </c>
      <c r="F1451" s="9"/>
      <c r="G1451" s="4"/>
    </row>
    <row r="1452" spans="1:7">
      <c r="A1452" s="17"/>
      <c r="B1452" s="17"/>
      <c r="C1452" s="211" t="s">
        <v>370</v>
      </c>
      <c r="D1452" s="211"/>
      <c r="E1452" s="40">
        <v>1422.2</v>
      </c>
      <c r="F1452" s="9"/>
      <c r="G1452" s="4"/>
    </row>
    <row r="1453" spans="1:7" ht="30.75" customHeight="1">
      <c r="A1453" s="17"/>
      <c r="B1453" s="17"/>
      <c r="C1453" s="211" t="s">
        <v>492</v>
      </c>
      <c r="D1453" s="211"/>
      <c r="E1453" s="40">
        <v>8826.2800000000007</v>
      </c>
      <c r="F1453" s="9"/>
      <c r="G1453" s="4"/>
    </row>
    <row r="1454" spans="1:7" ht="30.75" customHeight="1">
      <c r="A1454" s="17"/>
      <c r="B1454" s="17"/>
      <c r="C1454" s="211" t="s">
        <v>493</v>
      </c>
      <c r="D1454" s="211"/>
      <c r="E1454" s="40">
        <v>11406.59</v>
      </c>
      <c r="F1454" s="9"/>
      <c r="G1454" s="4"/>
    </row>
    <row r="1455" spans="1:7" ht="70.5" customHeight="1">
      <c r="A1455" s="17"/>
      <c r="B1455" s="17"/>
      <c r="C1455" s="210" t="s">
        <v>704</v>
      </c>
      <c r="D1455" s="210"/>
      <c r="E1455" s="65">
        <v>11181.26</v>
      </c>
      <c r="F1455" s="9"/>
      <c r="G1455" s="4"/>
    </row>
    <row r="1456" spans="1:7">
      <c r="A1456" s="17"/>
      <c r="B1456" s="23" t="s">
        <v>349</v>
      </c>
      <c r="C1456" s="211" t="s">
        <v>609</v>
      </c>
      <c r="D1456" s="211"/>
      <c r="E1456" s="211"/>
      <c r="F1456" s="14">
        <v>4519.12</v>
      </c>
      <c r="G1456" s="4"/>
    </row>
    <row r="1457" spans="1:7">
      <c r="A1457" s="17"/>
      <c r="B1457" s="23" t="s">
        <v>383</v>
      </c>
      <c r="C1457" s="211" t="s">
        <v>384</v>
      </c>
      <c r="D1457" s="211"/>
      <c r="E1457" s="211"/>
      <c r="F1457" s="14">
        <v>2330.6</v>
      </c>
      <c r="G1457" s="4"/>
    </row>
    <row r="1458" spans="1:7">
      <c r="A1458" s="17"/>
      <c r="B1458" s="23" t="s">
        <v>387</v>
      </c>
      <c r="C1458" s="211" t="s">
        <v>388</v>
      </c>
      <c r="D1458" s="211"/>
      <c r="E1458" s="211"/>
      <c r="F1458" s="14">
        <v>1866</v>
      </c>
      <c r="G1458" s="4"/>
    </row>
    <row r="1459" spans="1:7">
      <c r="A1459" s="17"/>
      <c r="B1459" s="23" t="s">
        <v>390</v>
      </c>
      <c r="C1459" s="211" t="s">
        <v>469</v>
      </c>
      <c r="D1459" s="211"/>
      <c r="E1459" s="211"/>
      <c r="F1459" s="14">
        <v>14210</v>
      </c>
      <c r="G1459" s="4"/>
    </row>
    <row r="1460" spans="1:7">
      <c r="A1460" s="17"/>
      <c r="B1460" s="23" t="s">
        <v>392</v>
      </c>
      <c r="C1460" s="211" t="s">
        <v>393</v>
      </c>
      <c r="D1460" s="211"/>
      <c r="E1460" s="211"/>
      <c r="F1460" s="14">
        <v>1977</v>
      </c>
      <c r="G1460" s="4"/>
    </row>
    <row r="1461" spans="1:7">
      <c r="A1461" s="17"/>
      <c r="B1461" s="23" t="s">
        <v>332</v>
      </c>
      <c r="C1461" s="211" t="s">
        <v>494</v>
      </c>
      <c r="D1461" s="211"/>
      <c r="E1461" s="211"/>
      <c r="F1461" s="14">
        <v>0</v>
      </c>
      <c r="G1461" s="4"/>
    </row>
    <row r="1462" spans="1:7">
      <c r="A1462" s="17"/>
      <c r="B1462" s="17"/>
      <c r="C1462" s="210"/>
      <c r="D1462" s="210"/>
      <c r="E1462" s="210"/>
      <c r="F1462" s="9"/>
      <c r="G1462" s="4"/>
    </row>
    <row r="1463" spans="1:7">
      <c r="A1463" s="17"/>
      <c r="B1463" s="22" t="s">
        <v>125</v>
      </c>
      <c r="C1463" s="218" t="s">
        <v>126</v>
      </c>
      <c r="D1463" s="218"/>
      <c r="E1463" s="218"/>
      <c r="F1463" s="27">
        <f>F1464+F1465+F1467+F1468+F1469+F1470+F1471+F1472+F1473+F1474+F1475</f>
        <v>316909.69</v>
      </c>
      <c r="G1463" s="4"/>
    </row>
    <row r="1464" spans="1:7">
      <c r="A1464" s="17"/>
      <c r="B1464" s="23" t="s">
        <v>352</v>
      </c>
      <c r="C1464" s="211" t="s">
        <v>353</v>
      </c>
      <c r="D1464" s="211"/>
      <c r="E1464" s="211"/>
      <c r="F1464" s="14">
        <v>1831.84</v>
      </c>
      <c r="G1464" s="4"/>
    </row>
    <row r="1465" spans="1:7">
      <c r="A1465" s="17"/>
      <c r="B1465" s="23" t="s">
        <v>338</v>
      </c>
      <c r="C1465" s="211" t="s">
        <v>341</v>
      </c>
      <c r="D1465" s="211"/>
      <c r="E1465" s="211"/>
      <c r="F1465" s="14">
        <v>210211.34</v>
      </c>
      <c r="G1465" s="4"/>
    </row>
    <row r="1466" spans="1:7" ht="33" customHeight="1">
      <c r="A1466" s="17"/>
      <c r="B1466" s="17"/>
      <c r="C1466" s="210" t="s">
        <v>495</v>
      </c>
      <c r="D1466" s="210"/>
      <c r="E1466" s="210"/>
      <c r="F1466" s="9"/>
      <c r="G1466" s="4"/>
    </row>
    <row r="1467" spans="1:7">
      <c r="A1467" s="17"/>
      <c r="B1467" s="23" t="s">
        <v>396</v>
      </c>
      <c r="C1467" s="211" t="s">
        <v>354</v>
      </c>
      <c r="D1467" s="211"/>
      <c r="E1467" s="211"/>
      <c r="F1467" s="14">
        <v>15567</v>
      </c>
      <c r="G1467" s="4"/>
    </row>
    <row r="1468" spans="1:7">
      <c r="A1468" s="17"/>
      <c r="B1468" s="121" t="s">
        <v>339</v>
      </c>
      <c r="C1468" s="210" t="s">
        <v>342</v>
      </c>
      <c r="D1468" s="210"/>
      <c r="E1468" s="210"/>
      <c r="F1468" s="11">
        <v>43464.22</v>
      </c>
      <c r="G1468" s="4"/>
    </row>
    <row r="1469" spans="1:7">
      <c r="A1469" s="17"/>
      <c r="B1469" s="23" t="s">
        <v>340</v>
      </c>
      <c r="C1469" s="211" t="s">
        <v>343</v>
      </c>
      <c r="D1469" s="211"/>
      <c r="E1469" s="211"/>
      <c r="F1469" s="14">
        <v>2226.89</v>
      </c>
      <c r="G1469" s="4"/>
    </row>
    <row r="1470" spans="1:7">
      <c r="A1470" s="17"/>
      <c r="B1470" s="23" t="s">
        <v>357</v>
      </c>
      <c r="C1470" s="211" t="s">
        <v>483</v>
      </c>
      <c r="D1470" s="211"/>
      <c r="E1470" s="211"/>
      <c r="F1470" s="14">
        <v>26611.5</v>
      </c>
      <c r="G1470" s="4"/>
    </row>
    <row r="1471" spans="1:7">
      <c r="A1471" s="17"/>
      <c r="B1471" s="23" t="s">
        <v>320</v>
      </c>
      <c r="C1471" s="211" t="s">
        <v>321</v>
      </c>
      <c r="D1471" s="211"/>
      <c r="E1471" s="211"/>
      <c r="F1471" s="14">
        <v>337.3</v>
      </c>
      <c r="G1471" s="4"/>
    </row>
    <row r="1472" spans="1:7">
      <c r="A1472" s="17"/>
      <c r="B1472" s="23" t="s">
        <v>368</v>
      </c>
      <c r="C1472" s="211" t="s">
        <v>369</v>
      </c>
      <c r="D1472" s="211"/>
      <c r="E1472" s="211"/>
      <c r="F1472" s="14">
        <v>660</v>
      </c>
      <c r="G1472" s="4"/>
    </row>
    <row r="1473" spans="1:7">
      <c r="A1473" s="17"/>
      <c r="B1473" s="23" t="s">
        <v>311</v>
      </c>
      <c r="C1473" s="211" t="s">
        <v>323</v>
      </c>
      <c r="D1473" s="211"/>
      <c r="E1473" s="211"/>
      <c r="F1473" s="14">
        <v>1500</v>
      </c>
      <c r="G1473" s="4"/>
    </row>
    <row r="1474" spans="1:7">
      <c r="A1474" s="17"/>
      <c r="B1474" s="23" t="s">
        <v>383</v>
      </c>
      <c r="C1474" s="211" t="s">
        <v>384</v>
      </c>
      <c r="D1474" s="211"/>
      <c r="E1474" s="211"/>
      <c r="F1474" s="14">
        <v>5109.6000000000004</v>
      </c>
      <c r="G1474" s="4"/>
    </row>
    <row r="1475" spans="1:7">
      <c r="A1475" s="17"/>
      <c r="B1475" s="23" t="s">
        <v>390</v>
      </c>
      <c r="C1475" s="211" t="s">
        <v>469</v>
      </c>
      <c r="D1475" s="211"/>
      <c r="E1475" s="211"/>
      <c r="F1475" s="14">
        <v>9390</v>
      </c>
      <c r="G1475" s="4"/>
    </row>
    <row r="1476" spans="1:7">
      <c r="A1476" s="17"/>
      <c r="B1476" s="22" t="s">
        <v>127</v>
      </c>
      <c r="C1476" s="218" t="s">
        <v>65</v>
      </c>
      <c r="D1476" s="218"/>
      <c r="E1476" s="218"/>
      <c r="F1476" s="27">
        <f>F1477+F1489+F1490+F1491+F1492+F1493+F1494</f>
        <v>661358.80000000016</v>
      </c>
      <c r="G1476" s="4"/>
    </row>
    <row r="1477" spans="1:7">
      <c r="A1477" s="17"/>
      <c r="B1477" s="23" t="s">
        <v>472</v>
      </c>
      <c r="C1477" s="211" t="s">
        <v>473</v>
      </c>
      <c r="D1477" s="211"/>
      <c r="E1477" s="211"/>
      <c r="F1477" s="14">
        <f>E1478+E1481+E1482+E1485+E1488</f>
        <v>643540.80000000005</v>
      </c>
      <c r="G1477" s="4"/>
    </row>
    <row r="1478" spans="1:7" ht="34.5" customHeight="1">
      <c r="A1478" s="17"/>
      <c r="B1478" s="17"/>
      <c r="C1478" s="211" t="s">
        <v>705</v>
      </c>
      <c r="D1478" s="211"/>
      <c r="E1478" s="144">
        <f>E1479+E1480</f>
        <v>182875.3</v>
      </c>
      <c r="F1478" s="9"/>
      <c r="G1478" s="4"/>
    </row>
    <row r="1479" spans="1:7" ht="17.25" customHeight="1">
      <c r="A1479" s="17"/>
      <c r="B1479" s="17"/>
      <c r="C1479" s="211" t="s">
        <v>540</v>
      </c>
      <c r="D1479" s="211"/>
      <c r="E1479" s="40">
        <v>122160</v>
      </c>
      <c r="F1479" s="9"/>
      <c r="G1479" s="4"/>
    </row>
    <row r="1480" spans="1:7">
      <c r="A1480" s="17"/>
      <c r="B1480" s="17"/>
      <c r="C1480" s="211" t="s">
        <v>496</v>
      </c>
      <c r="D1480" s="211"/>
      <c r="E1480" s="40">
        <v>60715.3</v>
      </c>
      <c r="F1480" s="9"/>
      <c r="G1480" s="4"/>
    </row>
    <row r="1481" spans="1:7" ht="45" customHeight="1">
      <c r="A1481" s="17"/>
      <c r="B1481" s="17"/>
      <c r="C1481" s="211" t="s">
        <v>706</v>
      </c>
      <c r="D1481" s="211"/>
      <c r="E1481" s="144">
        <v>31765.7</v>
      </c>
      <c r="F1481" s="9"/>
      <c r="G1481" s="4"/>
    </row>
    <row r="1482" spans="1:7">
      <c r="A1482" s="17"/>
      <c r="B1482" s="17"/>
      <c r="C1482" s="211" t="s">
        <v>707</v>
      </c>
      <c r="D1482" s="211"/>
      <c r="E1482" s="144">
        <f>E1483+E1484</f>
        <v>4039</v>
      </c>
      <c r="F1482" s="9"/>
      <c r="G1482" s="4"/>
    </row>
    <row r="1483" spans="1:7">
      <c r="A1483" s="17"/>
      <c r="B1483" s="17"/>
      <c r="C1483" s="211" t="s">
        <v>540</v>
      </c>
      <c r="D1483" s="211"/>
      <c r="E1483" s="40">
        <v>0</v>
      </c>
      <c r="F1483" s="9"/>
      <c r="G1483" s="4"/>
    </row>
    <row r="1484" spans="1:7">
      <c r="A1484" s="17"/>
      <c r="B1484" s="17"/>
      <c r="C1484" s="211" t="s">
        <v>496</v>
      </c>
      <c r="D1484" s="211"/>
      <c r="E1484" s="40">
        <v>4039</v>
      </c>
      <c r="F1484" s="9"/>
      <c r="G1484" s="4"/>
    </row>
    <row r="1485" spans="1:7" ht="33" customHeight="1">
      <c r="A1485" s="17"/>
      <c r="B1485" s="17"/>
      <c r="C1485" s="211" t="s">
        <v>610</v>
      </c>
      <c r="D1485" s="211"/>
      <c r="E1485" s="144">
        <f>E1486+E1487</f>
        <v>392720</v>
      </c>
      <c r="F1485" s="9"/>
      <c r="G1485" s="4"/>
    </row>
    <row r="1486" spans="1:7">
      <c r="A1486" s="17"/>
      <c r="B1486" s="17"/>
      <c r="C1486" s="211" t="s">
        <v>540</v>
      </c>
      <c r="D1486" s="211"/>
      <c r="E1486" s="40">
        <v>240</v>
      </c>
      <c r="F1486" s="9"/>
      <c r="G1486" s="4"/>
    </row>
    <row r="1487" spans="1:7">
      <c r="A1487" s="17"/>
      <c r="B1487" s="17"/>
      <c r="C1487" s="211" t="s">
        <v>496</v>
      </c>
      <c r="D1487" s="211"/>
      <c r="E1487" s="40">
        <v>392480</v>
      </c>
      <c r="F1487" s="9"/>
      <c r="G1487" s="4"/>
    </row>
    <row r="1488" spans="1:7" ht="32.25" customHeight="1">
      <c r="A1488" s="17"/>
      <c r="B1488" s="17"/>
      <c r="C1488" s="211" t="s">
        <v>708</v>
      </c>
      <c r="D1488" s="211"/>
      <c r="E1488" s="144">
        <v>32140.799999999999</v>
      </c>
      <c r="F1488" s="9"/>
      <c r="G1488" s="4"/>
    </row>
    <row r="1489" spans="1:7">
      <c r="A1489" s="17"/>
      <c r="B1489" s="23" t="s">
        <v>339</v>
      </c>
      <c r="C1489" s="211" t="s">
        <v>342</v>
      </c>
      <c r="D1489" s="211"/>
      <c r="E1489" s="211"/>
      <c r="F1489" s="14">
        <v>998.55</v>
      </c>
      <c r="G1489" s="4"/>
    </row>
    <row r="1490" spans="1:7">
      <c r="A1490" s="17"/>
      <c r="B1490" s="23" t="s">
        <v>340</v>
      </c>
      <c r="C1490" s="211" t="s">
        <v>343</v>
      </c>
      <c r="D1490" s="211"/>
      <c r="E1490" s="211"/>
      <c r="F1490" s="14">
        <v>139.16</v>
      </c>
      <c r="G1490" s="4"/>
    </row>
    <row r="1491" spans="1:7" ht="28.5" customHeight="1">
      <c r="A1491" s="17"/>
      <c r="B1491" s="23" t="s">
        <v>357</v>
      </c>
      <c r="C1491" s="211" t="s">
        <v>497</v>
      </c>
      <c r="D1491" s="211"/>
      <c r="E1491" s="211"/>
      <c r="F1491" s="14">
        <v>6135.63</v>
      </c>
      <c r="G1491" s="4"/>
    </row>
    <row r="1492" spans="1:7">
      <c r="A1492" s="17"/>
      <c r="B1492" s="23" t="s">
        <v>320</v>
      </c>
      <c r="C1492" s="211" t="s">
        <v>498</v>
      </c>
      <c r="D1492" s="211"/>
      <c r="E1492" s="211"/>
      <c r="F1492" s="14">
        <v>5400.93</v>
      </c>
      <c r="G1492" s="4"/>
    </row>
    <row r="1493" spans="1:7">
      <c r="A1493" s="17"/>
      <c r="B1493" s="23" t="s">
        <v>311</v>
      </c>
      <c r="C1493" s="211" t="s">
        <v>323</v>
      </c>
      <c r="D1493" s="211"/>
      <c r="E1493" s="211"/>
      <c r="F1493" s="14">
        <v>5025.07</v>
      </c>
      <c r="G1493" s="4"/>
    </row>
    <row r="1494" spans="1:7">
      <c r="A1494" s="17"/>
      <c r="B1494" s="23" t="s">
        <v>387</v>
      </c>
      <c r="C1494" s="211" t="s">
        <v>499</v>
      </c>
      <c r="D1494" s="211"/>
      <c r="E1494" s="211"/>
      <c r="F1494" s="14">
        <v>118.66</v>
      </c>
      <c r="G1494" s="4"/>
    </row>
    <row r="1495" spans="1:7" s="77" customFormat="1">
      <c r="A1495" s="17"/>
      <c r="B1495" s="17"/>
      <c r="C1495" s="76"/>
      <c r="D1495" s="76"/>
      <c r="E1495" s="76"/>
      <c r="F1495" s="9"/>
      <c r="G1495" s="4"/>
    </row>
    <row r="1496" spans="1:7">
      <c r="A1496" s="214" t="s">
        <v>500</v>
      </c>
      <c r="B1496" s="214"/>
      <c r="C1496" s="214"/>
      <c r="D1496" s="214"/>
      <c r="E1496" s="214"/>
      <c r="F1496" s="127">
        <f>F1498</f>
        <v>211595.15000000002</v>
      </c>
      <c r="G1496" s="4"/>
    </row>
    <row r="1497" spans="1:7">
      <c r="A1497" s="47"/>
      <c r="B1497" s="47"/>
      <c r="C1497" s="215" t="s">
        <v>501</v>
      </c>
      <c r="D1497" s="216"/>
      <c r="E1497" s="217"/>
      <c r="F1497" s="9"/>
      <c r="G1497" s="4"/>
    </row>
    <row r="1498" spans="1:7">
      <c r="A1498" s="17"/>
      <c r="B1498" s="22" t="s">
        <v>189</v>
      </c>
      <c r="C1498" s="218" t="s">
        <v>65</v>
      </c>
      <c r="D1498" s="218"/>
      <c r="E1498" s="218"/>
      <c r="F1498" s="27">
        <f>F1499+F1500+F1501+F1502+F1503+F1505+F1506+F1507</f>
        <v>211595.15000000002</v>
      </c>
      <c r="G1498" s="4"/>
    </row>
    <row r="1499" spans="1:7" ht="16.5" customHeight="1">
      <c r="A1499" s="17"/>
      <c r="B1499" s="121" t="s">
        <v>338</v>
      </c>
      <c r="C1499" s="210" t="s">
        <v>580</v>
      </c>
      <c r="D1499" s="210"/>
      <c r="E1499" s="210"/>
      <c r="F1499" s="14">
        <v>20283.330000000002</v>
      </c>
      <c r="G1499" s="4"/>
    </row>
    <row r="1500" spans="1:7" s="80" customFormat="1" ht="19.5" customHeight="1">
      <c r="A1500" s="17"/>
      <c r="B1500" s="121" t="s">
        <v>339</v>
      </c>
      <c r="C1500" s="207" t="s">
        <v>342</v>
      </c>
      <c r="D1500" s="212"/>
      <c r="E1500" s="209"/>
      <c r="F1500" s="14">
        <v>7226.91</v>
      </c>
      <c r="G1500" s="4"/>
    </row>
    <row r="1501" spans="1:7" s="80" customFormat="1" ht="16.5" customHeight="1">
      <c r="A1501" s="17"/>
      <c r="B1501" s="121" t="s">
        <v>340</v>
      </c>
      <c r="C1501" s="207" t="s">
        <v>620</v>
      </c>
      <c r="D1501" s="212"/>
      <c r="E1501" s="209"/>
      <c r="F1501" s="14">
        <v>555.58000000000004</v>
      </c>
      <c r="G1501" s="4"/>
    </row>
    <row r="1502" spans="1:7">
      <c r="A1502" s="17"/>
      <c r="B1502" s="23" t="s">
        <v>357</v>
      </c>
      <c r="C1502" s="211" t="s">
        <v>483</v>
      </c>
      <c r="D1502" s="211"/>
      <c r="E1502" s="211"/>
      <c r="F1502" s="14">
        <v>113258.75</v>
      </c>
      <c r="G1502" s="4"/>
    </row>
    <row r="1503" spans="1:7">
      <c r="A1503" s="17"/>
      <c r="B1503" s="121" t="s">
        <v>320</v>
      </c>
      <c r="C1503" s="210" t="s">
        <v>321</v>
      </c>
      <c r="D1503" s="210"/>
      <c r="E1503" s="210"/>
      <c r="F1503" s="11">
        <v>15581.45</v>
      </c>
      <c r="G1503" s="4"/>
    </row>
    <row r="1504" spans="1:7" s="80" customFormat="1">
      <c r="A1504" s="17"/>
      <c r="B1504" s="47"/>
      <c r="C1504" s="191"/>
      <c r="D1504" s="191"/>
      <c r="E1504" s="191"/>
      <c r="F1504" s="49"/>
      <c r="G1504" s="4"/>
    </row>
    <row r="1505" spans="1:7">
      <c r="A1505" s="17"/>
      <c r="B1505" s="23" t="s">
        <v>422</v>
      </c>
      <c r="C1505" s="211" t="s">
        <v>423</v>
      </c>
      <c r="D1505" s="211"/>
      <c r="E1505" s="211"/>
      <c r="F1505" s="14">
        <v>0</v>
      </c>
      <c r="G1505" s="4"/>
    </row>
    <row r="1506" spans="1:7">
      <c r="A1506" s="17"/>
      <c r="B1506" s="23" t="s">
        <v>311</v>
      </c>
      <c r="C1506" s="211" t="s">
        <v>323</v>
      </c>
      <c r="D1506" s="211"/>
      <c r="E1506" s="211"/>
      <c r="F1506" s="14">
        <v>54689.13</v>
      </c>
      <c r="G1506" s="4"/>
    </row>
    <row r="1507" spans="1:7">
      <c r="A1507" s="17"/>
      <c r="B1507" s="23" t="s">
        <v>387</v>
      </c>
      <c r="C1507" s="211" t="s">
        <v>502</v>
      </c>
      <c r="D1507" s="211"/>
      <c r="E1507" s="211"/>
      <c r="F1507" s="14">
        <v>0</v>
      </c>
      <c r="G1507" s="4"/>
    </row>
    <row r="1508" spans="1:7" s="77" customFormat="1" ht="13.5" customHeight="1">
      <c r="A1508" s="17"/>
      <c r="B1508" s="17"/>
      <c r="C1508" s="76"/>
      <c r="D1508" s="76"/>
      <c r="E1508" s="76"/>
      <c r="F1508" s="9"/>
      <c r="G1508" s="4"/>
    </row>
    <row r="1509" spans="1:7">
      <c r="A1509" s="214" t="s">
        <v>503</v>
      </c>
      <c r="B1509" s="214"/>
      <c r="C1509" s="214"/>
      <c r="D1509" s="214"/>
      <c r="E1509" s="214"/>
      <c r="F1509" s="127">
        <f>F1510+F1517+F1523</f>
        <v>719561.80999999994</v>
      </c>
      <c r="G1509" s="4"/>
    </row>
    <row r="1510" spans="1:7">
      <c r="A1510" s="17"/>
      <c r="B1510" s="22" t="s">
        <v>190</v>
      </c>
      <c r="C1510" s="218" t="s">
        <v>191</v>
      </c>
      <c r="D1510" s="218"/>
      <c r="E1510" s="218"/>
      <c r="F1510" s="27">
        <f>F1511+F1512+F1513+F1514+F1515+F1516</f>
        <v>368394.24999999994</v>
      </c>
      <c r="G1510" s="4"/>
    </row>
    <row r="1511" spans="1:7">
      <c r="A1511" s="17"/>
      <c r="B1511" s="23" t="s">
        <v>352</v>
      </c>
      <c r="C1511" s="211" t="s">
        <v>353</v>
      </c>
      <c r="D1511" s="211"/>
      <c r="E1511" s="211"/>
      <c r="F1511" s="14">
        <v>22010.53</v>
      </c>
      <c r="G1511" s="4"/>
    </row>
    <row r="1512" spans="1:7">
      <c r="A1512" s="17"/>
      <c r="B1512" s="23" t="s">
        <v>338</v>
      </c>
      <c r="C1512" s="211" t="s">
        <v>341</v>
      </c>
      <c r="D1512" s="211"/>
      <c r="E1512" s="211"/>
      <c r="F1512" s="14">
        <v>254812.18</v>
      </c>
      <c r="G1512" s="4"/>
    </row>
    <row r="1513" spans="1:7">
      <c r="A1513" s="17"/>
      <c r="B1513" s="23" t="s">
        <v>396</v>
      </c>
      <c r="C1513" s="211" t="s">
        <v>354</v>
      </c>
      <c r="D1513" s="211"/>
      <c r="E1513" s="211"/>
      <c r="F1513" s="14">
        <v>20449.37</v>
      </c>
      <c r="G1513" s="4"/>
    </row>
    <row r="1514" spans="1:7">
      <c r="A1514" s="17"/>
      <c r="B1514" s="23" t="s">
        <v>339</v>
      </c>
      <c r="C1514" s="211" t="s">
        <v>342</v>
      </c>
      <c r="D1514" s="211"/>
      <c r="E1514" s="211"/>
      <c r="F1514" s="14">
        <v>50443.95</v>
      </c>
      <c r="G1514" s="4"/>
    </row>
    <row r="1515" spans="1:7">
      <c r="A1515" s="17"/>
      <c r="B1515" s="23" t="s">
        <v>340</v>
      </c>
      <c r="C1515" s="211" t="s">
        <v>343</v>
      </c>
      <c r="D1515" s="211"/>
      <c r="E1515" s="211"/>
      <c r="F1515" s="14">
        <v>6278.67</v>
      </c>
      <c r="G1515" s="4"/>
    </row>
    <row r="1516" spans="1:7">
      <c r="A1516" s="17"/>
      <c r="B1516" s="23" t="s">
        <v>390</v>
      </c>
      <c r="C1516" s="211" t="s">
        <v>469</v>
      </c>
      <c r="D1516" s="211"/>
      <c r="E1516" s="211"/>
      <c r="F1516" s="14">
        <v>14399.55</v>
      </c>
      <c r="G1516" s="4"/>
    </row>
    <row r="1517" spans="1:7">
      <c r="A1517" s="17"/>
      <c r="B1517" s="22" t="s">
        <v>129</v>
      </c>
      <c r="C1517" s="218" t="s">
        <v>130</v>
      </c>
      <c r="D1517" s="218"/>
      <c r="E1517" s="218"/>
      <c r="F1517" s="27">
        <f>F1518</f>
        <v>350489.19999999995</v>
      </c>
      <c r="G1517" s="4"/>
    </row>
    <row r="1518" spans="1:7">
      <c r="A1518" s="17"/>
      <c r="B1518" s="23" t="s">
        <v>504</v>
      </c>
      <c r="C1518" s="211" t="s">
        <v>611</v>
      </c>
      <c r="D1518" s="211"/>
      <c r="E1518" s="211"/>
      <c r="F1518" s="14">
        <f>E1519+E1520+E1521+E1522</f>
        <v>350489.19999999995</v>
      </c>
      <c r="G1518" s="4"/>
    </row>
    <row r="1519" spans="1:7" s="80" customFormat="1">
      <c r="A1519" s="17"/>
      <c r="B1519" s="23"/>
      <c r="C1519" s="207" t="s">
        <v>668</v>
      </c>
      <c r="D1519" s="208"/>
      <c r="E1519" s="134">
        <v>9808.2999999999993</v>
      </c>
      <c r="F1519" s="14"/>
      <c r="G1519" s="4"/>
    </row>
    <row r="1520" spans="1:7" s="80" customFormat="1">
      <c r="A1520" s="17"/>
      <c r="B1520" s="23"/>
      <c r="C1520" s="207" t="s">
        <v>663</v>
      </c>
      <c r="D1520" s="209"/>
      <c r="E1520" s="134">
        <v>775</v>
      </c>
      <c r="F1520" s="14"/>
      <c r="G1520" s="4"/>
    </row>
    <row r="1521" spans="1:7" s="80" customFormat="1">
      <c r="A1521" s="17"/>
      <c r="B1521" s="23"/>
      <c r="C1521" s="211" t="s">
        <v>540</v>
      </c>
      <c r="D1521" s="211"/>
      <c r="E1521" s="134">
        <v>67981.179999999993</v>
      </c>
      <c r="F1521" s="14"/>
      <c r="G1521" s="4"/>
    </row>
    <row r="1522" spans="1:7" s="80" customFormat="1">
      <c r="A1522" s="17"/>
      <c r="B1522" s="23"/>
      <c r="C1522" s="211" t="s">
        <v>496</v>
      </c>
      <c r="D1522" s="211"/>
      <c r="E1522" s="134">
        <v>271924.71999999997</v>
      </c>
      <c r="F1522" s="14"/>
      <c r="G1522" s="4"/>
    </row>
    <row r="1523" spans="1:7">
      <c r="A1523" s="17"/>
      <c r="B1523" s="22" t="s">
        <v>192</v>
      </c>
      <c r="C1523" s="218" t="s">
        <v>175</v>
      </c>
      <c r="D1523" s="218"/>
      <c r="E1523" s="218"/>
      <c r="F1523" s="27">
        <f>F1524</f>
        <v>678.36</v>
      </c>
      <c r="G1523" s="4"/>
    </row>
    <row r="1524" spans="1:7">
      <c r="A1524" s="17"/>
      <c r="B1524" s="23" t="s">
        <v>311</v>
      </c>
      <c r="C1524" s="211" t="s">
        <v>323</v>
      </c>
      <c r="D1524" s="211"/>
      <c r="E1524" s="211"/>
      <c r="F1524" s="14">
        <v>678.36</v>
      </c>
      <c r="G1524" s="4"/>
    </row>
    <row r="1525" spans="1:7" ht="21.75" customHeight="1">
      <c r="A1525" s="214" t="s">
        <v>506</v>
      </c>
      <c r="B1525" s="214"/>
      <c r="C1525" s="214"/>
      <c r="D1525" s="214"/>
      <c r="E1525" s="214"/>
      <c r="F1525" s="127">
        <f>F1526+F1528+F1531+F1533+F1537+F1539+F1541</f>
        <v>1181153.76</v>
      </c>
      <c r="G1525" s="4"/>
    </row>
    <row r="1526" spans="1:7">
      <c r="A1526" s="17"/>
      <c r="B1526" s="22" t="s">
        <v>505</v>
      </c>
      <c r="C1526" s="218" t="s">
        <v>507</v>
      </c>
      <c r="D1526" s="218"/>
      <c r="E1526" s="218"/>
      <c r="F1526" s="27">
        <f>F1527</f>
        <v>39505.47</v>
      </c>
      <c r="G1526" s="4"/>
    </row>
    <row r="1527" spans="1:7">
      <c r="A1527" s="17"/>
      <c r="B1527" s="23" t="s">
        <v>311</v>
      </c>
      <c r="C1527" s="211" t="s">
        <v>323</v>
      </c>
      <c r="D1527" s="211"/>
      <c r="E1527" s="211"/>
      <c r="F1527" s="14">
        <v>39505.47</v>
      </c>
      <c r="G1527" s="4"/>
    </row>
    <row r="1528" spans="1:7">
      <c r="A1528" s="17"/>
      <c r="B1528" s="22" t="s">
        <v>194</v>
      </c>
      <c r="C1528" s="218" t="s">
        <v>195</v>
      </c>
      <c r="D1528" s="218"/>
      <c r="E1528" s="218"/>
      <c r="F1528" s="27">
        <f>F1529+F1530</f>
        <v>572914.88</v>
      </c>
      <c r="G1528" s="4"/>
    </row>
    <row r="1529" spans="1:7" s="80" customFormat="1">
      <c r="A1529" s="17"/>
      <c r="B1529" s="23" t="s">
        <v>320</v>
      </c>
      <c r="C1529" s="207" t="s">
        <v>321</v>
      </c>
      <c r="D1529" s="212"/>
      <c r="E1529" s="209"/>
      <c r="F1529" s="14">
        <v>2676.32</v>
      </c>
      <c r="G1529" s="4"/>
    </row>
    <row r="1530" spans="1:7">
      <c r="A1530" s="17"/>
      <c r="B1530" s="23" t="s">
        <v>311</v>
      </c>
      <c r="C1530" s="211" t="s">
        <v>323</v>
      </c>
      <c r="D1530" s="211"/>
      <c r="E1530" s="211"/>
      <c r="F1530" s="14">
        <v>570238.56000000006</v>
      </c>
      <c r="G1530" s="4"/>
    </row>
    <row r="1531" spans="1:7">
      <c r="A1531" s="17"/>
      <c r="B1531" s="22" t="s">
        <v>196</v>
      </c>
      <c r="C1531" s="218" t="s">
        <v>197</v>
      </c>
      <c r="D1531" s="218"/>
      <c r="E1531" s="218"/>
      <c r="F1531" s="27">
        <f>F1532</f>
        <v>38758.129999999997</v>
      </c>
      <c r="G1531" s="4"/>
    </row>
    <row r="1532" spans="1:7">
      <c r="A1532" s="17"/>
      <c r="B1532" s="23" t="s">
        <v>311</v>
      </c>
      <c r="C1532" s="211" t="s">
        <v>323</v>
      </c>
      <c r="D1532" s="211"/>
      <c r="E1532" s="211"/>
      <c r="F1532" s="14">
        <v>38758.129999999997</v>
      </c>
      <c r="G1532" s="4"/>
    </row>
    <row r="1533" spans="1:7">
      <c r="A1533" s="17"/>
      <c r="B1533" s="22" t="s">
        <v>198</v>
      </c>
      <c r="C1533" s="218" t="s">
        <v>199</v>
      </c>
      <c r="D1533" s="218"/>
      <c r="E1533" s="218"/>
      <c r="F1533" s="27">
        <f>F1534+F1535+F1536</f>
        <v>495061.43</v>
      </c>
      <c r="G1533" s="4"/>
    </row>
    <row r="1534" spans="1:7">
      <c r="A1534" s="17"/>
      <c r="B1534" s="23" t="s">
        <v>320</v>
      </c>
      <c r="C1534" s="211" t="s">
        <v>321</v>
      </c>
      <c r="D1534" s="211"/>
      <c r="E1534" s="211"/>
      <c r="F1534" s="14">
        <v>0</v>
      </c>
      <c r="G1534" s="4"/>
    </row>
    <row r="1535" spans="1:7">
      <c r="A1535" s="17"/>
      <c r="B1535" s="23" t="s">
        <v>364</v>
      </c>
      <c r="C1535" s="211" t="s">
        <v>365</v>
      </c>
      <c r="D1535" s="211"/>
      <c r="E1535" s="211"/>
      <c r="F1535" s="14">
        <v>469512.89</v>
      </c>
      <c r="G1535" s="4"/>
    </row>
    <row r="1536" spans="1:7">
      <c r="A1536" s="17"/>
      <c r="B1536" s="23" t="s">
        <v>311</v>
      </c>
      <c r="C1536" s="211" t="s">
        <v>323</v>
      </c>
      <c r="D1536" s="211"/>
      <c r="E1536" s="211"/>
      <c r="F1536" s="14">
        <v>25548.54</v>
      </c>
      <c r="G1536" s="4"/>
    </row>
    <row r="1537" spans="1:7" ht="31.5" customHeight="1">
      <c r="A1537" s="17"/>
      <c r="B1537" s="22" t="s">
        <v>131</v>
      </c>
      <c r="C1537" s="218" t="s">
        <v>132</v>
      </c>
      <c r="D1537" s="218"/>
      <c r="E1537" s="218"/>
      <c r="F1537" s="27">
        <f>F1538</f>
        <v>783.01</v>
      </c>
      <c r="G1537" s="4"/>
    </row>
    <row r="1538" spans="1:7">
      <c r="A1538" s="17"/>
      <c r="B1538" s="23" t="s">
        <v>311</v>
      </c>
      <c r="C1538" s="211" t="s">
        <v>323</v>
      </c>
      <c r="D1538" s="211"/>
      <c r="E1538" s="211"/>
      <c r="F1538" s="14">
        <v>783.01</v>
      </c>
      <c r="G1538" s="4"/>
    </row>
    <row r="1539" spans="1:7" ht="32.25" customHeight="1">
      <c r="A1539" s="17"/>
      <c r="B1539" s="22" t="s">
        <v>133</v>
      </c>
      <c r="C1539" s="218" t="s">
        <v>508</v>
      </c>
      <c r="D1539" s="218"/>
      <c r="E1539" s="218"/>
      <c r="F1539" s="27">
        <v>0</v>
      </c>
      <c r="G1539" s="4"/>
    </row>
    <row r="1540" spans="1:7">
      <c r="A1540" s="17"/>
      <c r="B1540" s="23" t="s">
        <v>311</v>
      </c>
      <c r="C1540" s="211" t="s">
        <v>323</v>
      </c>
      <c r="D1540" s="211"/>
      <c r="E1540" s="211"/>
      <c r="F1540" s="14">
        <v>0</v>
      </c>
      <c r="G1540" s="4"/>
    </row>
    <row r="1541" spans="1:7">
      <c r="A1541" s="17"/>
      <c r="B1541" s="22" t="s">
        <v>200</v>
      </c>
      <c r="C1541" s="218" t="s">
        <v>65</v>
      </c>
      <c r="D1541" s="218"/>
      <c r="E1541" s="218"/>
      <c r="F1541" s="27">
        <f>F1542</f>
        <v>34130.839999999997</v>
      </c>
      <c r="G1541" s="4"/>
    </row>
    <row r="1542" spans="1:7">
      <c r="A1542" s="17"/>
      <c r="B1542" s="23" t="s">
        <v>311</v>
      </c>
      <c r="C1542" s="211" t="s">
        <v>323</v>
      </c>
      <c r="D1542" s="211"/>
      <c r="E1542" s="211"/>
      <c r="F1542" s="14">
        <v>34130.839999999997</v>
      </c>
      <c r="G1542" s="4"/>
    </row>
    <row r="1543" spans="1:7" s="77" customFormat="1">
      <c r="A1543" s="17"/>
      <c r="B1543" s="17"/>
      <c r="C1543" s="76"/>
      <c r="D1543" s="76"/>
      <c r="E1543" s="76"/>
      <c r="F1543" s="9"/>
      <c r="G1543" s="4"/>
    </row>
    <row r="1544" spans="1:7">
      <c r="A1544" s="214" t="s">
        <v>542</v>
      </c>
      <c r="B1544" s="214"/>
      <c r="C1544" s="214"/>
      <c r="D1544" s="214"/>
      <c r="E1544" s="214"/>
      <c r="F1544" s="127">
        <f>F1545+F1555+F1557</f>
        <v>1387329.78</v>
      </c>
      <c r="G1544" s="4"/>
    </row>
    <row r="1545" spans="1:7">
      <c r="A1545" s="17"/>
      <c r="B1545" s="22" t="s">
        <v>135</v>
      </c>
      <c r="C1545" s="218" t="s">
        <v>136</v>
      </c>
      <c r="D1545" s="218"/>
      <c r="E1545" s="218"/>
      <c r="F1545" s="27">
        <f>F1546+F1547</f>
        <v>1242629.78</v>
      </c>
      <c r="G1545" s="4"/>
    </row>
    <row r="1546" spans="1:7" ht="30" customHeight="1">
      <c r="A1546" s="17"/>
      <c r="B1546" s="23" t="s">
        <v>509</v>
      </c>
      <c r="C1546" s="211" t="s">
        <v>510</v>
      </c>
      <c r="D1546" s="211"/>
      <c r="E1546" s="211"/>
      <c r="F1546" s="14">
        <v>1210150</v>
      </c>
      <c r="G1546" s="4"/>
    </row>
    <row r="1547" spans="1:7">
      <c r="A1547" s="17"/>
      <c r="B1547" s="23" t="s">
        <v>313</v>
      </c>
      <c r="C1547" s="211" t="s">
        <v>511</v>
      </c>
      <c r="D1547" s="211"/>
      <c r="E1547" s="211"/>
      <c r="F1547" s="14">
        <f>E1548+E1549+E1551+E1552+E1553</f>
        <v>32479.78</v>
      </c>
      <c r="G1547" s="4"/>
    </row>
    <row r="1548" spans="1:7" s="80" customFormat="1">
      <c r="A1548" s="17"/>
      <c r="B1548" s="47"/>
      <c r="C1548" s="207" t="s">
        <v>581</v>
      </c>
      <c r="D1548" s="209"/>
      <c r="E1548" s="142">
        <v>4835.13</v>
      </c>
      <c r="F1548" s="49"/>
      <c r="G1548" s="4"/>
    </row>
    <row r="1549" spans="1:7" s="80" customFormat="1">
      <c r="A1549" s="17"/>
      <c r="B1549" s="47"/>
      <c r="C1549" s="211" t="s">
        <v>582</v>
      </c>
      <c r="D1549" s="211"/>
      <c r="E1549" s="134">
        <v>4579.29</v>
      </c>
      <c r="F1549" s="49"/>
      <c r="G1549" s="4"/>
    </row>
    <row r="1550" spans="1:7" s="80" customFormat="1">
      <c r="A1550" s="17"/>
      <c r="B1550" s="47"/>
      <c r="C1550" s="191"/>
      <c r="D1550" s="191"/>
      <c r="E1550" s="198"/>
      <c r="F1550" s="49"/>
      <c r="G1550" s="4"/>
    </row>
    <row r="1551" spans="1:7" s="80" customFormat="1" ht="27.75" customHeight="1">
      <c r="A1551" s="17"/>
      <c r="B1551" s="47"/>
      <c r="C1551" s="211" t="s">
        <v>664</v>
      </c>
      <c r="D1551" s="224"/>
      <c r="E1551" s="134">
        <v>12540</v>
      </c>
      <c r="F1551" s="49"/>
      <c r="G1551" s="4"/>
    </row>
    <row r="1552" spans="1:7" s="80" customFormat="1">
      <c r="A1552" s="17"/>
      <c r="B1552" s="47"/>
      <c r="C1552" s="207" t="s">
        <v>583</v>
      </c>
      <c r="D1552" s="209"/>
      <c r="E1552" s="142">
        <v>4219.55</v>
      </c>
      <c r="F1552" s="49"/>
      <c r="G1552" s="4"/>
    </row>
    <row r="1553" spans="1:7" s="80" customFormat="1" ht="27.75" customHeight="1">
      <c r="A1553" s="17"/>
      <c r="B1553" s="47"/>
      <c r="C1553" s="211" t="s">
        <v>584</v>
      </c>
      <c r="D1553" s="211"/>
      <c r="E1553" s="134">
        <v>6305.81</v>
      </c>
      <c r="F1553" s="49"/>
      <c r="G1553" s="4"/>
    </row>
    <row r="1554" spans="1:7" s="80" customFormat="1" ht="27.75" customHeight="1">
      <c r="A1554" s="17"/>
      <c r="B1554" s="47"/>
      <c r="C1554" s="191"/>
      <c r="D1554" s="191"/>
      <c r="E1554" s="198"/>
      <c r="F1554" s="49"/>
      <c r="G1554" s="4"/>
    </row>
    <row r="1555" spans="1:7">
      <c r="A1555" s="17"/>
      <c r="B1555" s="22" t="s">
        <v>201</v>
      </c>
      <c r="C1555" s="218" t="s">
        <v>202</v>
      </c>
      <c r="D1555" s="218"/>
      <c r="E1555" s="218"/>
      <c r="F1555" s="27">
        <f>F1556</f>
        <v>144700</v>
      </c>
      <c r="G1555" s="4"/>
    </row>
    <row r="1556" spans="1:7" ht="28.5" customHeight="1">
      <c r="A1556" s="17"/>
      <c r="B1556" s="23" t="s">
        <v>509</v>
      </c>
      <c r="C1556" s="211" t="s">
        <v>510</v>
      </c>
      <c r="D1556" s="211"/>
      <c r="E1556" s="211"/>
      <c r="F1556" s="14">
        <v>144700</v>
      </c>
      <c r="G1556" s="4"/>
    </row>
    <row r="1557" spans="1:7">
      <c r="A1557" s="17"/>
      <c r="B1557" s="22" t="s">
        <v>203</v>
      </c>
      <c r="C1557" s="218" t="s">
        <v>204</v>
      </c>
      <c r="D1557" s="218"/>
      <c r="E1557" s="218"/>
      <c r="F1557" s="27">
        <f>F1558</f>
        <v>0</v>
      </c>
      <c r="G1557" s="4"/>
    </row>
    <row r="1558" spans="1:7">
      <c r="A1558" s="17"/>
      <c r="B1558" s="23" t="s">
        <v>311</v>
      </c>
      <c r="C1558" s="211" t="s">
        <v>323</v>
      </c>
      <c r="D1558" s="211"/>
      <c r="E1558" s="211"/>
      <c r="F1558" s="14">
        <v>0</v>
      </c>
      <c r="G1558" s="4"/>
    </row>
    <row r="1559" spans="1:7" s="80" customFormat="1">
      <c r="A1559" s="17"/>
      <c r="B1559" s="164"/>
      <c r="C1559" s="145"/>
      <c r="D1559" s="145"/>
      <c r="E1559" s="145"/>
      <c r="F1559" s="163"/>
      <c r="G1559" s="4"/>
    </row>
    <row r="1560" spans="1:7" s="80" customFormat="1">
      <c r="A1560" s="225" t="s">
        <v>585</v>
      </c>
      <c r="B1560" s="226"/>
      <c r="C1560" s="226"/>
      <c r="D1560" s="226"/>
      <c r="E1560" s="227"/>
      <c r="F1560" s="127">
        <f>F1561</f>
        <v>29317.86</v>
      </c>
      <c r="G1560" s="4"/>
    </row>
    <row r="1561" spans="1:7" s="80" customFormat="1">
      <c r="A1561" s="17"/>
      <c r="B1561" s="22" t="s">
        <v>137</v>
      </c>
      <c r="C1561" s="219" t="s">
        <v>138</v>
      </c>
      <c r="D1561" s="220"/>
      <c r="E1561" s="221"/>
      <c r="F1561" s="27">
        <f>F1562</f>
        <v>29317.86</v>
      </c>
      <c r="G1561" s="4"/>
    </row>
    <row r="1562" spans="1:7" s="80" customFormat="1" ht="31.5" customHeight="1">
      <c r="A1562" s="17"/>
      <c r="B1562" s="23" t="s">
        <v>313</v>
      </c>
      <c r="C1562" s="222" t="s">
        <v>511</v>
      </c>
      <c r="D1562" s="223"/>
      <c r="E1562" s="142"/>
      <c r="F1562" s="14">
        <f>E1563</f>
        <v>29317.86</v>
      </c>
      <c r="G1562" s="4"/>
    </row>
    <row r="1563" spans="1:7" s="80" customFormat="1">
      <c r="A1563" s="17"/>
      <c r="B1563" s="47"/>
      <c r="C1563" s="207" t="s">
        <v>586</v>
      </c>
      <c r="D1563" s="209"/>
      <c r="E1563" s="162">
        <v>29317.86</v>
      </c>
      <c r="F1563" s="49"/>
      <c r="G1563" s="4"/>
    </row>
    <row r="1564" spans="1:7" s="80" customFormat="1">
      <c r="A1564" s="17"/>
      <c r="B1564" s="47"/>
      <c r="C1564" s="300" t="s">
        <v>55</v>
      </c>
      <c r="D1564" s="300"/>
      <c r="E1564" s="300"/>
      <c r="F1564" s="127">
        <f>F825+F858+F886+F905+F915+F1013+F1041+F1075+F1080+F1230+F1257+F1496+F1509+F1525+F1544+F1560</f>
        <v>33878806.299999997</v>
      </c>
      <c r="G1564" s="4"/>
    </row>
    <row r="1565" spans="1:7">
      <c r="A1565" s="17"/>
      <c r="B1565" s="17"/>
      <c r="C1565" s="230"/>
      <c r="D1565" s="230"/>
      <c r="E1565" s="230"/>
      <c r="F1565" s="180"/>
      <c r="G1565" s="4"/>
    </row>
    <row r="1566" spans="1:7">
      <c r="A1566" s="17"/>
      <c r="B1566" s="17"/>
      <c r="C1566" s="71"/>
      <c r="D1566" s="71"/>
      <c r="E1566" s="72"/>
      <c r="F1566" s="9"/>
      <c r="G1566" s="4"/>
    </row>
    <row r="1567" spans="1:7">
      <c r="A1567" s="17"/>
      <c r="B1567" s="17"/>
      <c r="C1567" s="71"/>
      <c r="D1567" s="71"/>
      <c r="E1567" s="72"/>
      <c r="F1567" s="9"/>
      <c r="G1567" s="4"/>
    </row>
    <row r="1568" spans="1:7">
      <c r="A1568" s="17"/>
      <c r="B1568" s="17"/>
      <c r="C1568" s="71"/>
      <c r="D1568" s="71"/>
      <c r="E1568" s="72"/>
      <c r="F1568" s="9"/>
      <c r="G1568" s="4"/>
    </row>
    <row r="1569" spans="1:7">
      <c r="A1569" s="17"/>
      <c r="B1569" s="17"/>
      <c r="C1569" s="71"/>
      <c r="D1569" s="71"/>
      <c r="E1569" s="72"/>
      <c r="F1569" s="9"/>
      <c r="G1569" s="4"/>
    </row>
    <row r="1570" spans="1:7">
      <c r="A1570" s="17"/>
      <c r="B1570" s="17"/>
      <c r="C1570" s="71"/>
      <c r="D1570" s="71"/>
      <c r="E1570" s="72"/>
      <c r="F1570" s="9"/>
      <c r="G1570" s="4"/>
    </row>
    <row r="1571" spans="1:7">
      <c r="A1571" s="17"/>
      <c r="B1571" s="17"/>
      <c r="C1571" s="71"/>
      <c r="D1571" s="71"/>
      <c r="E1571" s="72"/>
      <c r="F1571" s="9"/>
      <c r="G1571" s="4"/>
    </row>
    <row r="1572" spans="1:7">
      <c r="A1572" s="17"/>
      <c r="B1572" s="17"/>
      <c r="C1572" s="71"/>
      <c r="D1572" s="71"/>
      <c r="E1572" s="72"/>
      <c r="F1572" s="9"/>
      <c r="G1572" s="4"/>
    </row>
    <row r="1573" spans="1:7">
      <c r="A1573" s="17"/>
      <c r="B1573" s="17"/>
      <c r="C1573" s="71"/>
      <c r="D1573" s="71"/>
      <c r="E1573" s="72"/>
      <c r="F1573" s="9"/>
      <c r="G1573" s="4"/>
    </row>
    <row r="1574" spans="1:7">
      <c r="A1574" s="17"/>
      <c r="B1574" s="17"/>
      <c r="C1574" s="71"/>
      <c r="D1574" s="71"/>
      <c r="E1574" s="72"/>
      <c r="F1574" s="9"/>
      <c r="G1574" s="4"/>
    </row>
    <row r="1575" spans="1:7">
      <c r="A1575" s="17"/>
      <c r="B1575" s="17"/>
      <c r="C1575" s="71"/>
      <c r="D1575" s="71"/>
      <c r="E1575" s="72"/>
      <c r="F1575" s="9"/>
      <c r="G1575" s="4"/>
    </row>
    <row r="1576" spans="1:7">
      <c r="A1576" s="17"/>
      <c r="B1576" s="17"/>
      <c r="C1576" s="71"/>
      <c r="D1576" s="71"/>
      <c r="E1576" s="72"/>
      <c r="F1576" s="9"/>
      <c r="G1576" s="4"/>
    </row>
    <row r="1577" spans="1:7">
      <c r="A1577" s="17"/>
      <c r="B1577" s="17"/>
      <c r="C1577" s="71"/>
      <c r="D1577" s="71"/>
      <c r="E1577" s="72"/>
      <c r="F1577" s="9"/>
      <c r="G1577" s="4"/>
    </row>
    <row r="1578" spans="1:7">
      <c r="A1578" s="17"/>
      <c r="B1578" s="17"/>
      <c r="C1578" s="71"/>
      <c r="D1578" s="71"/>
      <c r="E1578" s="72"/>
      <c r="F1578" s="9"/>
      <c r="G1578" s="4"/>
    </row>
    <row r="1579" spans="1:7">
      <c r="A1579" s="17"/>
      <c r="B1579" s="17"/>
      <c r="C1579" s="71"/>
      <c r="D1579" s="71"/>
      <c r="E1579" s="72"/>
      <c r="F1579" s="9"/>
      <c r="G1579" s="4"/>
    </row>
    <row r="1580" spans="1:7">
      <c r="A1580" s="17"/>
      <c r="B1580" s="17"/>
      <c r="C1580" s="71"/>
      <c r="D1580" s="71"/>
      <c r="E1580" s="72"/>
      <c r="F1580" s="9"/>
      <c r="G1580" s="4"/>
    </row>
    <row r="1581" spans="1:7">
      <c r="A1581" s="17"/>
      <c r="B1581" s="17"/>
      <c r="C1581" s="71"/>
      <c r="D1581" s="71"/>
      <c r="E1581" s="72"/>
      <c r="F1581" s="9"/>
      <c r="G1581" s="4"/>
    </row>
    <row r="1582" spans="1:7">
      <c r="A1582" s="17"/>
      <c r="B1582" s="17"/>
      <c r="C1582" s="71"/>
      <c r="D1582" s="71"/>
      <c r="E1582" s="72"/>
      <c r="F1582" s="9"/>
      <c r="G1582" s="4"/>
    </row>
    <row r="1583" spans="1:7">
      <c r="A1583" s="17"/>
      <c r="B1583" s="17"/>
      <c r="C1583" s="71"/>
      <c r="D1583" s="71"/>
      <c r="E1583" s="72"/>
      <c r="F1583" s="9"/>
      <c r="G1583" s="4"/>
    </row>
    <row r="1584" spans="1:7">
      <c r="A1584" s="17"/>
      <c r="B1584" s="17"/>
      <c r="C1584" s="71"/>
      <c r="D1584" s="71"/>
      <c r="E1584" s="72"/>
      <c r="F1584" s="9"/>
      <c r="G1584" s="4"/>
    </row>
    <row r="1585" spans="1:7">
      <c r="A1585" s="17"/>
      <c r="B1585" s="17"/>
      <c r="C1585" s="71"/>
      <c r="D1585" s="71"/>
      <c r="E1585" s="72"/>
      <c r="F1585" s="9"/>
      <c r="G1585" s="4"/>
    </row>
    <row r="1586" spans="1:7">
      <c r="A1586" s="17"/>
      <c r="B1586" s="17"/>
      <c r="C1586" s="71"/>
      <c r="D1586" s="71"/>
      <c r="E1586" s="72"/>
      <c r="F1586" s="9"/>
      <c r="G1586" s="4"/>
    </row>
    <row r="1587" spans="1:7">
      <c r="A1587" s="17"/>
      <c r="B1587" s="17"/>
      <c r="C1587" s="71"/>
      <c r="D1587" s="71"/>
      <c r="E1587" s="72"/>
      <c r="F1587" s="9"/>
      <c r="G1587" s="4"/>
    </row>
    <row r="1588" spans="1:7">
      <c r="A1588" s="17"/>
      <c r="B1588" s="17"/>
      <c r="C1588" s="71"/>
      <c r="D1588" s="71"/>
      <c r="E1588" s="72"/>
      <c r="F1588" s="9"/>
      <c r="G1588" s="4"/>
    </row>
    <row r="1589" spans="1:7">
      <c r="A1589" s="17"/>
      <c r="B1589" s="17"/>
      <c r="C1589" s="71"/>
      <c r="D1589" s="71"/>
      <c r="E1589" s="72"/>
      <c r="F1589" s="9"/>
      <c r="G1589" s="4"/>
    </row>
    <row r="1590" spans="1:7">
      <c r="A1590" s="17"/>
      <c r="B1590" s="17"/>
      <c r="C1590" s="71"/>
      <c r="D1590" s="71"/>
      <c r="E1590" s="72"/>
      <c r="F1590" s="9"/>
      <c r="G1590" s="4"/>
    </row>
    <row r="1591" spans="1:7">
      <c r="A1591" s="17"/>
      <c r="B1591" s="17"/>
      <c r="C1591" s="71"/>
      <c r="D1591" s="71"/>
      <c r="E1591" s="72"/>
      <c r="F1591" s="9"/>
      <c r="G1591" s="4"/>
    </row>
    <row r="1592" spans="1:7">
      <c r="A1592" s="17"/>
      <c r="B1592" s="17"/>
      <c r="C1592" s="71"/>
      <c r="D1592" s="71"/>
      <c r="E1592" s="72"/>
      <c r="F1592" s="9"/>
      <c r="G1592" s="4"/>
    </row>
    <row r="1593" spans="1:7">
      <c r="A1593" s="17"/>
      <c r="B1593" s="17"/>
      <c r="C1593" s="71"/>
      <c r="D1593" s="71"/>
      <c r="E1593" s="72"/>
      <c r="F1593" s="9"/>
      <c r="G1593" s="4"/>
    </row>
    <row r="1594" spans="1:7">
      <c r="A1594" s="17"/>
      <c r="B1594" s="17"/>
      <c r="C1594" s="71"/>
      <c r="D1594" s="71"/>
      <c r="E1594" s="72"/>
      <c r="F1594" s="9"/>
      <c r="G1594" s="4"/>
    </row>
    <row r="1595" spans="1:7">
      <c r="A1595" s="17"/>
      <c r="B1595" s="17"/>
      <c r="C1595" s="71"/>
      <c r="D1595" s="71"/>
      <c r="E1595" s="72"/>
      <c r="F1595" s="9"/>
      <c r="G1595" s="4"/>
    </row>
    <row r="1596" spans="1:7">
      <c r="A1596" s="17"/>
      <c r="B1596" s="17"/>
      <c r="C1596" s="71"/>
      <c r="D1596" s="71"/>
      <c r="E1596" s="72"/>
      <c r="F1596" s="9"/>
      <c r="G1596" s="4"/>
    </row>
    <row r="1597" spans="1:7">
      <c r="A1597" s="17"/>
      <c r="B1597" s="17"/>
      <c r="C1597" s="71"/>
      <c r="D1597" s="71"/>
      <c r="E1597" s="72"/>
      <c r="F1597" s="9"/>
      <c r="G1597" s="4"/>
    </row>
    <row r="1598" spans="1:7">
      <c r="A1598" s="17"/>
      <c r="B1598" s="17"/>
      <c r="C1598" s="71"/>
      <c r="D1598" s="71"/>
      <c r="E1598" s="72"/>
      <c r="F1598" s="9"/>
      <c r="G1598" s="4"/>
    </row>
    <row r="1599" spans="1:7">
      <c r="A1599" s="17"/>
      <c r="B1599" s="17"/>
      <c r="C1599" s="71"/>
      <c r="D1599" s="71"/>
      <c r="E1599" s="72"/>
      <c r="F1599" s="9"/>
      <c r="G1599" s="4"/>
    </row>
    <row r="1600" spans="1:7">
      <c r="A1600" s="17"/>
      <c r="B1600" s="17"/>
      <c r="C1600" s="71"/>
      <c r="D1600" s="71"/>
      <c r="E1600" s="72"/>
      <c r="F1600" s="9"/>
      <c r="G1600" s="4"/>
    </row>
    <row r="1601" spans="1:7">
      <c r="A1601" s="17"/>
      <c r="B1601" s="17"/>
      <c r="C1601" s="71"/>
      <c r="D1601" s="71"/>
      <c r="E1601" s="72"/>
      <c r="F1601" s="9"/>
      <c r="G1601" s="4"/>
    </row>
    <row r="1602" spans="1:7">
      <c r="A1602" s="17"/>
      <c r="B1602" s="17"/>
      <c r="C1602" s="71"/>
      <c r="D1602" s="71"/>
      <c r="E1602" s="72"/>
      <c r="F1602" s="9"/>
      <c r="G1602" s="4"/>
    </row>
    <row r="1603" spans="1:7">
      <c r="A1603" s="17"/>
      <c r="B1603" s="17"/>
      <c r="C1603" s="71"/>
      <c r="D1603" s="71"/>
      <c r="E1603" s="72"/>
      <c r="F1603" s="9"/>
      <c r="G1603" s="4"/>
    </row>
    <row r="1604" spans="1:7">
      <c r="A1604" s="17"/>
      <c r="B1604" s="17"/>
      <c r="C1604" s="71"/>
      <c r="D1604" s="71"/>
      <c r="E1604" s="72"/>
      <c r="F1604" s="9"/>
      <c r="G1604" s="4"/>
    </row>
    <row r="1605" spans="1:7">
      <c r="A1605" s="17"/>
      <c r="B1605" s="17"/>
      <c r="C1605" s="71"/>
      <c r="D1605" s="71"/>
      <c r="E1605" s="72"/>
      <c r="F1605" s="9"/>
      <c r="G1605" s="4"/>
    </row>
    <row r="1606" spans="1:7">
      <c r="A1606" s="17"/>
      <c r="B1606" s="17"/>
      <c r="C1606" s="71"/>
      <c r="D1606" s="71"/>
      <c r="E1606" s="72"/>
      <c r="F1606" s="9"/>
      <c r="G1606" s="4"/>
    </row>
    <row r="1607" spans="1:7">
      <c r="A1607" s="17"/>
      <c r="B1607" s="17"/>
      <c r="C1607" s="71"/>
      <c r="D1607" s="71"/>
      <c r="E1607" s="72"/>
      <c r="F1607" s="9"/>
      <c r="G1607" s="4"/>
    </row>
    <row r="1608" spans="1:7">
      <c r="A1608" s="17"/>
      <c r="B1608" s="17"/>
      <c r="C1608" s="71"/>
      <c r="D1608" s="71"/>
      <c r="E1608" s="72"/>
      <c r="F1608" s="9"/>
      <c r="G1608" s="4"/>
    </row>
    <row r="1609" spans="1:7">
      <c r="A1609" s="17"/>
      <c r="B1609" s="17"/>
      <c r="C1609" s="71"/>
      <c r="D1609" s="71"/>
      <c r="E1609" s="72"/>
      <c r="F1609" s="9"/>
      <c r="G1609" s="4"/>
    </row>
    <row r="1610" spans="1:7">
      <c r="A1610" s="17"/>
      <c r="B1610" s="17"/>
      <c r="C1610" s="71"/>
      <c r="D1610" s="71"/>
      <c r="E1610" s="72"/>
      <c r="F1610" s="9"/>
      <c r="G1610" s="4"/>
    </row>
    <row r="1611" spans="1:7">
      <c r="A1611" s="17"/>
      <c r="B1611" s="17"/>
      <c r="C1611" s="71"/>
      <c r="D1611" s="71"/>
      <c r="E1611" s="72"/>
      <c r="F1611" s="9"/>
      <c r="G1611" s="4"/>
    </row>
    <row r="1612" spans="1:7">
      <c r="A1612" s="17"/>
      <c r="B1612" s="17"/>
      <c r="C1612" s="4"/>
      <c r="D1612" s="4"/>
      <c r="E1612" s="4"/>
      <c r="F1612" s="9"/>
      <c r="G1612" s="4"/>
    </row>
    <row r="1613" spans="1:7">
      <c r="A1613" s="17"/>
      <c r="B1613" s="17"/>
      <c r="C1613" s="4"/>
      <c r="D1613" s="4"/>
      <c r="E1613" s="4"/>
      <c r="F1613" s="9"/>
      <c r="G1613" s="4"/>
    </row>
    <row r="1614" spans="1:7">
      <c r="A1614" s="17"/>
      <c r="B1614" s="17"/>
      <c r="C1614" s="4"/>
      <c r="D1614" s="4"/>
      <c r="E1614" s="4"/>
      <c r="F1614" s="9"/>
      <c r="G1614" s="4"/>
    </row>
    <row r="1615" spans="1:7">
      <c r="A1615" s="17"/>
      <c r="B1615" s="17"/>
      <c r="C1615" s="4"/>
      <c r="D1615" s="4"/>
      <c r="E1615" s="4"/>
      <c r="F1615" s="9"/>
      <c r="G1615" s="4"/>
    </row>
    <row r="1616" spans="1:7">
      <c r="A1616" s="17"/>
      <c r="B1616" s="17"/>
      <c r="C1616" s="4"/>
      <c r="D1616" s="4"/>
      <c r="E1616" s="4"/>
      <c r="F1616" s="9"/>
      <c r="G1616" s="4"/>
    </row>
    <row r="1617" spans="1:7">
      <c r="A1617" s="17"/>
      <c r="B1617" s="17"/>
      <c r="C1617" s="4"/>
      <c r="D1617" s="4"/>
      <c r="E1617" s="4"/>
      <c r="F1617" s="9"/>
      <c r="G1617" s="4"/>
    </row>
    <row r="1618" spans="1:7">
      <c r="A1618" s="17"/>
      <c r="B1618" s="17"/>
      <c r="C1618" s="4"/>
      <c r="D1618" s="4"/>
      <c r="E1618" s="4"/>
      <c r="F1618" s="9"/>
      <c r="G1618" s="4"/>
    </row>
    <row r="1619" spans="1:7">
      <c r="A1619" s="17"/>
      <c r="B1619" s="17"/>
      <c r="C1619" s="4"/>
      <c r="D1619" s="4"/>
      <c r="E1619" s="4"/>
      <c r="F1619" s="9"/>
      <c r="G1619" s="4"/>
    </row>
    <row r="1620" spans="1:7">
      <c r="A1620" s="17"/>
      <c r="B1620" s="17"/>
      <c r="C1620" s="4"/>
      <c r="D1620" s="4"/>
      <c r="E1620" s="4"/>
      <c r="F1620" s="9"/>
      <c r="G1620" s="4"/>
    </row>
    <row r="1621" spans="1:7">
      <c r="A1621" s="17"/>
      <c r="B1621" s="17"/>
      <c r="C1621" s="4"/>
      <c r="D1621" s="4"/>
      <c r="E1621" s="4"/>
      <c r="F1621" s="9"/>
      <c r="G1621" s="4"/>
    </row>
    <row r="1622" spans="1:7">
      <c r="A1622" s="17"/>
      <c r="B1622" s="17"/>
      <c r="C1622" s="4"/>
      <c r="D1622" s="4"/>
      <c r="E1622" s="4"/>
      <c r="F1622" s="9"/>
      <c r="G1622" s="4"/>
    </row>
    <row r="1623" spans="1:7">
      <c r="A1623" s="17"/>
      <c r="B1623" s="17"/>
      <c r="C1623" s="4"/>
      <c r="D1623" s="4"/>
      <c r="E1623" s="4"/>
      <c r="F1623" s="9"/>
      <c r="G1623" s="4"/>
    </row>
    <row r="1624" spans="1:7">
      <c r="A1624" s="17"/>
      <c r="B1624" s="17"/>
      <c r="C1624" s="4"/>
      <c r="D1624" s="4"/>
      <c r="E1624" s="4"/>
      <c r="F1624" s="9"/>
      <c r="G1624" s="4"/>
    </row>
    <row r="1625" spans="1:7">
      <c r="A1625" s="17"/>
      <c r="B1625" s="17"/>
      <c r="C1625" s="4"/>
      <c r="D1625" s="4"/>
      <c r="E1625" s="4"/>
      <c r="F1625" s="9"/>
      <c r="G1625" s="4"/>
    </row>
    <row r="1626" spans="1:7">
      <c r="A1626" s="17"/>
      <c r="B1626" s="17"/>
      <c r="C1626" s="4"/>
      <c r="D1626" s="4"/>
      <c r="E1626" s="4"/>
      <c r="F1626" s="9"/>
      <c r="G1626" s="4"/>
    </row>
    <row r="1627" spans="1:7">
      <c r="A1627" s="17"/>
      <c r="B1627" s="17"/>
      <c r="C1627" s="4"/>
      <c r="D1627" s="4"/>
      <c r="E1627" s="4"/>
      <c r="F1627" s="9"/>
      <c r="G1627" s="4"/>
    </row>
    <row r="1628" spans="1:7">
      <c r="A1628" s="17"/>
      <c r="B1628" s="17"/>
      <c r="C1628" s="4"/>
      <c r="D1628" s="4"/>
      <c r="E1628" s="4"/>
      <c r="F1628" s="9"/>
      <c r="G1628" s="4"/>
    </row>
    <row r="1629" spans="1:7">
      <c r="A1629" s="17"/>
      <c r="B1629" s="17"/>
      <c r="C1629" s="4"/>
      <c r="D1629" s="4"/>
      <c r="E1629" s="4"/>
      <c r="F1629" s="9"/>
      <c r="G1629" s="4"/>
    </row>
    <row r="1630" spans="1:7">
      <c r="A1630" s="17"/>
      <c r="B1630" s="17"/>
      <c r="C1630" s="4"/>
      <c r="D1630" s="4"/>
      <c r="E1630" s="4"/>
      <c r="F1630" s="9"/>
      <c r="G1630" s="4"/>
    </row>
    <row r="1631" spans="1:7">
      <c r="A1631" s="17"/>
      <c r="B1631" s="17"/>
      <c r="C1631" s="4"/>
      <c r="D1631" s="4"/>
      <c r="E1631" s="4"/>
      <c r="F1631" s="9"/>
      <c r="G1631" s="4"/>
    </row>
    <row r="1632" spans="1:7">
      <c r="A1632" s="17"/>
      <c r="B1632" s="17"/>
      <c r="C1632" s="4"/>
      <c r="D1632" s="4"/>
      <c r="E1632" s="4"/>
      <c r="F1632" s="9"/>
      <c r="G1632" s="4"/>
    </row>
  </sheetData>
  <mergeCells count="911">
    <mergeCell ref="C1564:E1564"/>
    <mergeCell ref="C1522:D1522"/>
    <mergeCell ref="C909:E909"/>
    <mergeCell ref="C913:E913"/>
    <mergeCell ref="C973:E973"/>
    <mergeCell ref="C982:D982"/>
    <mergeCell ref="C1290:D1290"/>
    <mergeCell ref="C1050:D1050"/>
    <mergeCell ref="C1051:D1051"/>
    <mergeCell ref="C1052:E1052"/>
    <mergeCell ref="C1053:E1053"/>
    <mergeCell ref="C1054:E1054"/>
    <mergeCell ref="C1055:D1055"/>
    <mergeCell ref="C1056:D1056"/>
    <mergeCell ref="C1285:D1285"/>
    <mergeCell ref="C1286:D1286"/>
    <mergeCell ref="C1066:E1066"/>
    <mergeCell ref="C1067:E1067"/>
    <mergeCell ref="C1065:E1065"/>
    <mergeCell ref="C1265:E1265"/>
    <mergeCell ref="C1276:D1276"/>
    <mergeCell ref="C1287:D1287"/>
    <mergeCell ref="C1288:D1288"/>
    <mergeCell ref="C1289:D1289"/>
    <mergeCell ref="C1416:D1416"/>
    <mergeCell ref="C1446:D1446"/>
    <mergeCell ref="C1521:D1521"/>
    <mergeCell ref="C1314:D1314"/>
    <mergeCell ref="C1305:D1305"/>
    <mergeCell ref="C1069:E1069"/>
    <mergeCell ref="C1115:E1115"/>
    <mergeCell ref="C1072:E1072"/>
    <mergeCell ref="C1073:E1073"/>
    <mergeCell ref="A1080:E1080"/>
    <mergeCell ref="C1081:E1081"/>
    <mergeCell ref="C1082:E1082"/>
    <mergeCell ref="C1083:E1083"/>
    <mergeCell ref="C1084:E1084"/>
    <mergeCell ref="C1086:E1086"/>
    <mergeCell ref="C1087:E1087"/>
    <mergeCell ref="C1085:E1085"/>
    <mergeCell ref="C1077:E1077"/>
    <mergeCell ref="C1116:E1116"/>
    <mergeCell ref="C1232:E1232"/>
    <mergeCell ref="C1520:D1520"/>
    <mergeCell ref="C1302:D1302"/>
    <mergeCell ref="C1303:D1303"/>
    <mergeCell ref="C1132:E1132"/>
    <mergeCell ref="C1060:D1060"/>
    <mergeCell ref="C1300:D1300"/>
    <mergeCell ref="C1301:D1301"/>
    <mergeCell ref="C1291:E1291"/>
    <mergeCell ref="C1292:E1292"/>
    <mergeCell ref="C1293:E1293"/>
    <mergeCell ref="C1294:D1294"/>
    <mergeCell ref="C1295:E1295"/>
    <mergeCell ref="C1297:E1297"/>
    <mergeCell ref="C1298:E1298"/>
    <mergeCell ref="C1062:D1062"/>
    <mergeCell ref="C1063:E1063"/>
    <mergeCell ref="C1064:E1064"/>
    <mergeCell ref="C1070:E1070"/>
    <mergeCell ref="C1071:E1071"/>
    <mergeCell ref="C1114:D1114"/>
    <mergeCell ref="C1061:D1061"/>
    <mergeCell ref="C1296:E1296"/>
    <mergeCell ref="C1117:E1117"/>
    <mergeCell ref="C1101:E1101"/>
    <mergeCell ref="C1102:E1102"/>
    <mergeCell ref="C1103:E1103"/>
    <mergeCell ref="C1104:E1104"/>
    <mergeCell ref="C1131:E1131"/>
    <mergeCell ref="C1027:E1027"/>
    <mergeCell ref="C1048:D1048"/>
    <mergeCell ref="C1059:D1059"/>
    <mergeCell ref="C1057:D1057"/>
    <mergeCell ref="C1058:D1058"/>
    <mergeCell ref="C1049:D1049"/>
    <mergeCell ref="C1045:E1045"/>
    <mergeCell ref="C1028:E1028"/>
    <mergeCell ref="C1029:E1029"/>
    <mergeCell ref="C1030:E1030"/>
    <mergeCell ref="C1031:E1031"/>
    <mergeCell ref="C1033:E1033"/>
    <mergeCell ref="C1034:E1034"/>
    <mergeCell ref="C1035:E1035"/>
    <mergeCell ref="C1036:E1036"/>
    <mergeCell ref="C1037:E1037"/>
    <mergeCell ref="C1038:E1038"/>
    <mergeCell ref="C1039:E1039"/>
    <mergeCell ref="A1041:E1041"/>
    <mergeCell ref="C1042:E1042"/>
    <mergeCell ref="C1043:E1043"/>
    <mergeCell ref="C1044:E1044"/>
    <mergeCell ref="C1046:E1046"/>
    <mergeCell ref="C1047:D1047"/>
    <mergeCell ref="C1021:E1021"/>
    <mergeCell ref="C1022:E1022"/>
    <mergeCell ref="C1023:E1023"/>
    <mergeCell ref="C1024:E1024"/>
    <mergeCell ref="C1025:E1025"/>
    <mergeCell ref="C1026:E1026"/>
    <mergeCell ref="C1020:E1020"/>
    <mergeCell ref="C1010:E1010"/>
    <mergeCell ref="C1011:D1011"/>
    <mergeCell ref="A1013:E1013"/>
    <mergeCell ref="C1014:E1014"/>
    <mergeCell ref="C1016:E1016"/>
    <mergeCell ref="C1017:E1017"/>
    <mergeCell ref="C1018:E1018"/>
    <mergeCell ref="C1019:E1019"/>
    <mergeCell ref="C1015:E1015"/>
    <mergeCell ref="C990:E990"/>
    <mergeCell ref="C991:E991"/>
    <mergeCell ref="C992:E992"/>
    <mergeCell ref="C993:E993"/>
    <mergeCell ref="C994:E994"/>
    <mergeCell ref="C995:E995"/>
    <mergeCell ref="C996:E996"/>
    <mergeCell ref="C997:E997"/>
    <mergeCell ref="C1009:E1009"/>
    <mergeCell ref="C998:E998"/>
    <mergeCell ref="C999:E999"/>
    <mergeCell ref="C1000:E1000"/>
    <mergeCell ref="C1001:D1001"/>
    <mergeCell ref="C1002:D1002"/>
    <mergeCell ref="C1006:E1006"/>
    <mergeCell ref="C1007:E1007"/>
    <mergeCell ref="C1003:D1004"/>
    <mergeCell ref="E1003:E1004"/>
    <mergeCell ref="C1008:E1008"/>
    <mergeCell ref="C671:E671"/>
    <mergeCell ref="C654:E654"/>
    <mergeCell ref="C655:E655"/>
    <mergeCell ref="A657:E657"/>
    <mergeCell ref="C658:E658"/>
    <mergeCell ref="C659:E659"/>
    <mergeCell ref="C670:E670"/>
    <mergeCell ref="C672:E672"/>
    <mergeCell ref="C673:E673"/>
    <mergeCell ref="A661:E661"/>
    <mergeCell ref="C662:E662"/>
    <mergeCell ref="C663:E663"/>
    <mergeCell ref="C664:E664"/>
    <mergeCell ref="C665:E665"/>
    <mergeCell ref="C668:E668"/>
    <mergeCell ref="C669:E669"/>
    <mergeCell ref="C666:E666"/>
    <mergeCell ref="C667:E667"/>
    <mergeCell ref="C634:E634"/>
    <mergeCell ref="C635:E635"/>
    <mergeCell ref="C636:D636"/>
    <mergeCell ref="A647:E647"/>
    <mergeCell ref="C648:E648"/>
    <mergeCell ref="C649:E649"/>
    <mergeCell ref="C650:E650"/>
    <mergeCell ref="C651:E651"/>
    <mergeCell ref="C637:D637"/>
    <mergeCell ref="C638:E638"/>
    <mergeCell ref="C644:E644"/>
    <mergeCell ref="C645:E645"/>
    <mergeCell ref="C639:E639"/>
    <mergeCell ref="C640:E640"/>
    <mergeCell ref="C641:E641"/>
    <mergeCell ref="C642:E642"/>
    <mergeCell ref="C643:E643"/>
    <mergeCell ref="C621:E621"/>
    <mergeCell ref="A623:E623"/>
    <mergeCell ref="C624:E624"/>
    <mergeCell ref="C625:E625"/>
    <mergeCell ref="A629:E629"/>
    <mergeCell ref="C630:E630"/>
    <mergeCell ref="C631:E631"/>
    <mergeCell ref="C632:E632"/>
    <mergeCell ref="C633:E633"/>
    <mergeCell ref="C608:E608"/>
    <mergeCell ref="A610:E610"/>
    <mergeCell ref="C611:E611"/>
    <mergeCell ref="C613:E613"/>
    <mergeCell ref="A615:E615"/>
    <mergeCell ref="C616:E616"/>
    <mergeCell ref="C618:E618"/>
    <mergeCell ref="C619:E619"/>
    <mergeCell ref="C612:E612"/>
    <mergeCell ref="C617:E617"/>
    <mergeCell ref="A599:G599"/>
    <mergeCell ref="A521:G521"/>
    <mergeCell ref="A358:F358"/>
    <mergeCell ref="A601:E601"/>
    <mergeCell ref="C602:E602"/>
    <mergeCell ref="C603:E603"/>
    <mergeCell ref="C604:E604"/>
    <mergeCell ref="C605:E605"/>
    <mergeCell ref="C607:E607"/>
    <mergeCell ref="C591:E591"/>
    <mergeCell ref="C592:E592"/>
    <mergeCell ref="C593:E593"/>
    <mergeCell ref="C594:E594"/>
    <mergeCell ref="C606:E606"/>
    <mergeCell ref="C597:E597"/>
    <mergeCell ref="A90:F90"/>
    <mergeCell ref="A50:F52"/>
    <mergeCell ref="A19:F19"/>
    <mergeCell ref="A522:G522"/>
    <mergeCell ref="A590:E590"/>
    <mergeCell ref="A283:F283"/>
    <mergeCell ref="A325:E325"/>
    <mergeCell ref="A326:E326"/>
    <mergeCell ref="A392:F392"/>
    <mergeCell ref="A104:F104"/>
    <mergeCell ref="A62:F62"/>
    <mergeCell ref="A157:F157"/>
    <mergeCell ref="B242:F242"/>
    <mergeCell ref="B243:F243"/>
    <mergeCell ref="A97:B97"/>
    <mergeCell ref="A96:B96"/>
    <mergeCell ref="A95:B95"/>
    <mergeCell ref="A56:C56"/>
    <mergeCell ref="A57:C57"/>
    <mergeCell ref="A58:C58"/>
    <mergeCell ref="A66:C66"/>
    <mergeCell ref="A64:G64"/>
    <mergeCell ref="A1:G1"/>
    <mergeCell ref="A2:G2"/>
    <mergeCell ref="A3:G3"/>
    <mergeCell ref="A101:B101"/>
    <mergeCell ref="A100:B100"/>
    <mergeCell ref="A99:B99"/>
    <mergeCell ref="A98:B98"/>
    <mergeCell ref="A46:G46"/>
    <mergeCell ref="A47:G47"/>
    <mergeCell ref="A48:G48"/>
    <mergeCell ref="A44:B44"/>
    <mergeCell ref="A94:B94"/>
    <mergeCell ref="A14:G14"/>
    <mergeCell ref="A67:C67"/>
    <mergeCell ref="A93:B93"/>
    <mergeCell ref="A9:F9"/>
    <mergeCell ref="A11:F11"/>
    <mergeCell ref="A5:F5"/>
    <mergeCell ref="A6:F6"/>
    <mergeCell ref="A10:F10"/>
    <mergeCell ref="A17:F17"/>
    <mergeCell ref="A21:F21"/>
    <mergeCell ref="A23:F23"/>
    <mergeCell ref="A25:F25"/>
    <mergeCell ref="C680:E680"/>
    <mergeCell ref="C681:E681"/>
    <mergeCell ref="C683:E683"/>
    <mergeCell ref="C684:E684"/>
    <mergeCell ref="C674:E674"/>
    <mergeCell ref="C675:E675"/>
    <mergeCell ref="C676:E676"/>
    <mergeCell ref="C677:E677"/>
    <mergeCell ref="C678:E678"/>
    <mergeCell ref="C682:E682"/>
    <mergeCell ref="C679:E679"/>
    <mergeCell ref="C690:E690"/>
    <mergeCell ref="C691:E691"/>
    <mergeCell ref="C692:E692"/>
    <mergeCell ref="C693:E693"/>
    <mergeCell ref="A699:E699"/>
    <mergeCell ref="C685:E685"/>
    <mergeCell ref="C686:E686"/>
    <mergeCell ref="C687:E687"/>
    <mergeCell ref="C688:E688"/>
    <mergeCell ref="C689:E689"/>
    <mergeCell ref="C707:E707"/>
    <mergeCell ref="C708:E708"/>
    <mergeCell ref="C709:E709"/>
    <mergeCell ref="C710:E710"/>
    <mergeCell ref="C711:E711"/>
    <mergeCell ref="C700:E700"/>
    <mergeCell ref="C701:E701"/>
    <mergeCell ref="C703:E703"/>
    <mergeCell ref="C704:E704"/>
    <mergeCell ref="A706:E706"/>
    <mergeCell ref="C719:E719"/>
    <mergeCell ref="C720:E720"/>
    <mergeCell ref="C721:E721"/>
    <mergeCell ref="C723:E723"/>
    <mergeCell ref="C724:E724"/>
    <mergeCell ref="C712:E712"/>
    <mergeCell ref="C715:E715"/>
    <mergeCell ref="C716:E716"/>
    <mergeCell ref="C717:E717"/>
    <mergeCell ref="C718:E718"/>
    <mergeCell ref="C713:E713"/>
    <mergeCell ref="C714:E714"/>
    <mergeCell ref="C722:E722"/>
    <mergeCell ref="C733:E733"/>
    <mergeCell ref="C734:E734"/>
    <mergeCell ref="A736:E736"/>
    <mergeCell ref="C737:E737"/>
    <mergeCell ref="C738:E738"/>
    <mergeCell ref="C725:E725"/>
    <mergeCell ref="C726:E726"/>
    <mergeCell ref="C729:E729"/>
    <mergeCell ref="C730:E730"/>
    <mergeCell ref="A732:E732"/>
    <mergeCell ref="C727:E727"/>
    <mergeCell ref="C728:E728"/>
    <mergeCell ref="C744:E744"/>
    <mergeCell ref="C746:E746"/>
    <mergeCell ref="C747:E747"/>
    <mergeCell ref="C748:E748"/>
    <mergeCell ref="C749:E749"/>
    <mergeCell ref="C739:E739"/>
    <mergeCell ref="C740:E740"/>
    <mergeCell ref="C741:E741"/>
    <mergeCell ref="C742:E742"/>
    <mergeCell ref="C743:E743"/>
    <mergeCell ref="C755:E755"/>
    <mergeCell ref="C757:E757"/>
    <mergeCell ref="C758:E758"/>
    <mergeCell ref="C759:E759"/>
    <mergeCell ref="C760:E760"/>
    <mergeCell ref="C750:E750"/>
    <mergeCell ref="C751:E751"/>
    <mergeCell ref="C752:E752"/>
    <mergeCell ref="C753:E753"/>
    <mergeCell ref="C754:E754"/>
    <mergeCell ref="C766:E766"/>
    <mergeCell ref="C767:E767"/>
    <mergeCell ref="C768:E768"/>
    <mergeCell ref="C769:E769"/>
    <mergeCell ref="A771:E771"/>
    <mergeCell ref="C761:E761"/>
    <mergeCell ref="C762:E762"/>
    <mergeCell ref="C763:E763"/>
    <mergeCell ref="C764:E764"/>
    <mergeCell ref="C765:E765"/>
    <mergeCell ref="C775:E775"/>
    <mergeCell ref="C776:E776"/>
    <mergeCell ref="C785:E785"/>
    <mergeCell ref="C786:E786"/>
    <mergeCell ref="A773:E773"/>
    <mergeCell ref="C774:E774"/>
    <mergeCell ref="C779:E779"/>
    <mergeCell ref="C780:E780"/>
    <mergeCell ref="C781:E781"/>
    <mergeCell ref="C782:E782"/>
    <mergeCell ref="C793:E793"/>
    <mergeCell ref="A778:E778"/>
    <mergeCell ref="C787:E787"/>
    <mergeCell ref="C788:E788"/>
    <mergeCell ref="C789:E789"/>
    <mergeCell ref="C850:E850"/>
    <mergeCell ref="C851:E851"/>
    <mergeCell ref="C852:E852"/>
    <mergeCell ref="C855:D855"/>
    <mergeCell ref="C856:D856"/>
    <mergeCell ref="A858:E858"/>
    <mergeCell ref="C859:E859"/>
    <mergeCell ref="A823:F823"/>
    <mergeCell ref="A825:E825"/>
    <mergeCell ref="C826:E826"/>
    <mergeCell ref="C827:E827"/>
    <mergeCell ref="C828:D828"/>
    <mergeCell ref="C832:E832"/>
    <mergeCell ref="C843:E843"/>
    <mergeCell ref="C847:E847"/>
    <mergeCell ref="C848:E848"/>
    <mergeCell ref="C833:D833"/>
    <mergeCell ref="C834:D834"/>
    <mergeCell ref="C835:D835"/>
    <mergeCell ref="C836:D836"/>
    <mergeCell ref="C842:D842"/>
    <mergeCell ref="C854:E854"/>
    <mergeCell ref="C837:D837"/>
    <mergeCell ref="C841:D841"/>
    <mergeCell ref="C844:D844"/>
    <mergeCell ref="C846:D846"/>
    <mergeCell ref="C845:D845"/>
    <mergeCell ref="C860:E860"/>
    <mergeCell ref="C865:E865"/>
    <mergeCell ref="C866:E866"/>
    <mergeCell ref="C867:E867"/>
    <mergeCell ref="C868:E868"/>
    <mergeCell ref="C869:D869"/>
    <mergeCell ref="C870:D870"/>
    <mergeCell ref="C871:D871"/>
    <mergeCell ref="C872:D872"/>
    <mergeCell ref="C861:D861"/>
    <mergeCell ref="C864:D864"/>
    <mergeCell ref="C873:D873"/>
    <mergeCell ref="C876:D876"/>
    <mergeCell ref="C877:D877"/>
    <mergeCell ref="C878:D878"/>
    <mergeCell ref="C879:E879"/>
    <mergeCell ref="C880:D880"/>
    <mergeCell ref="C887:E887"/>
    <mergeCell ref="C888:E888"/>
    <mergeCell ref="C889:D889"/>
    <mergeCell ref="C874:D874"/>
    <mergeCell ref="C875:D875"/>
    <mergeCell ref="C881:D881"/>
    <mergeCell ref="C883:D883"/>
    <mergeCell ref="C945:D945"/>
    <mergeCell ref="C946:D946"/>
    <mergeCell ref="C932:E932"/>
    <mergeCell ref="C934:E934"/>
    <mergeCell ref="C935:E935"/>
    <mergeCell ref="C937:E937"/>
    <mergeCell ref="C938:E938"/>
    <mergeCell ref="C890:D890"/>
    <mergeCell ref="C891:D891"/>
    <mergeCell ref="C894:D894"/>
    <mergeCell ref="C895:D895"/>
    <mergeCell ref="C896:E896"/>
    <mergeCell ref="C897:E897"/>
    <mergeCell ref="A905:E905"/>
    <mergeCell ref="C906:E906"/>
    <mergeCell ref="C908:E908"/>
    <mergeCell ref="C898:E898"/>
    <mergeCell ref="C892:D892"/>
    <mergeCell ref="C930:E930"/>
    <mergeCell ref="C931:E931"/>
    <mergeCell ref="C910:E910"/>
    <mergeCell ref="C911:E911"/>
    <mergeCell ref="C912:E912"/>
    <mergeCell ref="A915:E915"/>
    <mergeCell ref="C916:E916"/>
    <mergeCell ref="C917:E917"/>
    <mergeCell ref="C924:E924"/>
    <mergeCell ref="C925:E925"/>
    <mergeCell ref="C933:E933"/>
    <mergeCell ref="C918:E918"/>
    <mergeCell ref="C919:E919"/>
    <mergeCell ref="C921:E921"/>
    <mergeCell ref="C922:E922"/>
    <mergeCell ref="C923:E923"/>
    <mergeCell ref="C926:E926"/>
    <mergeCell ref="C920:E920"/>
    <mergeCell ref="C927:E927"/>
    <mergeCell ref="C928:E928"/>
    <mergeCell ref="C929:E929"/>
    <mergeCell ref="C987:E987"/>
    <mergeCell ref="C957:D957"/>
    <mergeCell ref="C958:D958"/>
    <mergeCell ref="C959:D959"/>
    <mergeCell ref="C960:D960"/>
    <mergeCell ref="C961:D961"/>
    <mergeCell ref="C962:D962"/>
    <mergeCell ref="C963:D963"/>
    <mergeCell ref="C965:D965"/>
    <mergeCell ref="C967:D967"/>
    <mergeCell ref="C977:E977"/>
    <mergeCell ref="C978:E978"/>
    <mergeCell ref="C979:E979"/>
    <mergeCell ref="C980:E980"/>
    <mergeCell ref="C981:E981"/>
    <mergeCell ref="C968:E968"/>
    <mergeCell ref="C969:E969"/>
    <mergeCell ref="C970:D970"/>
    <mergeCell ref="C971:D971"/>
    <mergeCell ref="C972:E972"/>
    <mergeCell ref="C974:E974"/>
    <mergeCell ref="C1133:E1133"/>
    <mergeCell ref="C1105:E1105"/>
    <mergeCell ref="C1106:E1106"/>
    <mergeCell ref="C1107:D1107"/>
    <mergeCell ref="C1118:E1118"/>
    <mergeCell ref="C1119:E1119"/>
    <mergeCell ref="C1123:E1123"/>
    <mergeCell ref="C1124:E1124"/>
    <mergeCell ref="C1125:E1125"/>
    <mergeCell ref="C1126:E1126"/>
    <mergeCell ref="C1127:E1127"/>
    <mergeCell ref="C1128:E1128"/>
    <mergeCell ref="C1129:E1129"/>
    <mergeCell ref="C1130:E1130"/>
    <mergeCell ref="C1110:D1110"/>
    <mergeCell ref="C1112:D1112"/>
    <mergeCell ref="C1122:D1122"/>
    <mergeCell ref="C1121:D1121"/>
    <mergeCell ref="C1120:E1120"/>
    <mergeCell ref="C1111:D1111"/>
    <mergeCell ref="C1136:E1136"/>
    <mergeCell ref="C1137:E1137"/>
    <mergeCell ref="C1138:E1138"/>
    <mergeCell ref="C1139:E1139"/>
    <mergeCell ref="C1140:E1140"/>
    <mergeCell ref="C1134:D1134"/>
    <mergeCell ref="C1135:D1135"/>
    <mergeCell ref="C1166:E1166"/>
    <mergeCell ref="C1167:E1167"/>
    <mergeCell ref="C1141:E1141"/>
    <mergeCell ref="C1147:E1147"/>
    <mergeCell ref="C1148:E1148"/>
    <mergeCell ref="C1168:E1168"/>
    <mergeCell ref="C1169:E1169"/>
    <mergeCell ref="C1170:E1170"/>
    <mergeCell ref="C1142:E1142"/>
    <mergeCell ref="C1143:E1143"/>
    <mergeCell ref="C1144:E1144"/>
    <mergeCell ref="C1145:E1145"/>
    <mergeCell ref="C1146:E1146"/>
    <mergeCell ref="C1151:E1151"/>
    <mergeCell ref="C1152:E1152"/>
    <mergeCell ref="C1153:E1153"/>
    <mergeCell ref="C1154:E1154"/>
    <mergeCell ref="C1150:E1150"/>
    <mergeCell ref="C1155:E1155"/>
    <mergeCell ref="C1156:E1156"/>
    <mergeCell ref="C1157:D1157"/>
    <mergeCell ref="C1158:D1158"/>
    <mergeCell ref="C1159:D1159"/>
    <mergeCell ref="C1160:D1160"/>
    <mergeCell ref="C1163:D1163"/>
    <mergeCell ref="C1164:D1164"/>
    <mergeCell ref="C1165:E1165"/>
    <mergeCell ref="C1174:D1174"/>
    <mergeCell ref="C1175:D1175"/>
    <mergeCell ref="C1177:E1177"/>
    <mergeCell ref="C1178:E1178"/>
    <mergeCell ref="C1179:E1179"/>
    <mergeCell ref="C1180:E1180"/>
    <mergeCell ref="C1171:D1171"/>
    <mergeCell ref="C1172:D1172"/>
    <mergeCell ref="C1173:D1173"/>
    <mergeCell ref="C1176:E1176"/>
    <mergeCell ref="E1174:E1175"/>
    <mergeCell ref="C1190:E1190"/>
    <mergeCell ref="C1191:E1191"/>
    <mergeCell ref="C1192:E1192"/>
    <mergeCell ref="C1193:E1193"/>
    <mergeCell ref="C1185:D1185"/>
    <mergeCell ref="C1195:E1195"/>
    <mergeCell ref="C1186:D1186"/>
    <mergeCell ref="C1187:D1187"/>
    <mergeCell ref="C1183:E1183"/>
    <mergeCell ref="C1184:E1184"/>
    <mergeCell ref="C1221:E1221"/>
    <mergeCell ref="C1222:E1222"/>
    <mergeCell ref="C1223:E1223"/>
    <mergeCell ref="C1224:E1224"/>
    <mergeCell ref="C1225:E1225"/>
    <mergeCell ref="A1230:E1230"/>
    <mergeCell ref="C1231:E1231"/>
    <mergeCell ref="C1207:E1207"/>
    <mergeCell ref="C1213:D1213"/>
    <mergeCell ref="C1214:D1214"/>
    <mergeCell ref="C1208:D1208"/>
    <mergeCell ref="C1209:E1209"/>
    <mergeCell ref="C1215:E1215"/>
    <mergeCell ref="C1220:E1220"/>
    <mergeCell ref="C1210:E1210"/>
    <mergeCell ref="C1233:E1233"/>
    <mergeCell ref="C1235:E1235"/>
    <mergeCell ref="C1236:E1236"/>
    <mergeCell ref="C1237:E1237"/>
    <mergeCell ref="C1238:E1238"/>
    <mergeCell ref="C1239:E1239"/>
    <mergeCell ref="C1240:E1240"/>
    <mergeCell ref="C1241:D1241"/>
    <mergeCell ref="C1242:D1242"/>
    <mergeCell ref="C1243:D1243"/>
    <mergeCell ref="C1244:D1244"/>
    <mergeCell ref="C1245:D1245"/>
    <mergeCell ref="C1246:D1246"/>
    <mergeCell ref="C1247:D1247"/>
    <mergeCell ref="C1248:D1248"/>
    <mergeCell ref="C1249:D1249"/>
    <mergeCell ref="C1251:E1251"/>
    <mergeCell ref="C1252:E1252"/>
    <mergeCell ref="C1250:D1250"/>
    <mergeCell ref="C1258:E1258"/>
    <mergeCell ref="C1259:E1259"/>
    <mergeCell ref="C1260:E1260"/>
    <mergeCell ref="C1261:E1261"/>
    <mergeCell ref="C1262:E1262"/>
    <mergeCell ref="C1263:E1263"/>
    <mergeCell ref="C1264:E1264"/>
    <mergeCell ref="C1253:E1253"/>
    <mergeCell ref="C1254:E1254"/>
    <mergeCell ref="C1255:E1255"/>
    <mergeCell ref="A1257:E1257"/>
    <mergeCell ref="C1266:E1266"/>
    <mergeCell ref="C1267:D1267"/>
    <mergeCell ref="C1268:D1268"/>
    <mergeCell ref="C1269:D1269"/>
    <mergeCell ref="C1270:D1270"/>
    <mergeCell ref="C1271:D1271"/>
    <mergeCell ref="C1272:D1272"/>
    <mergeCell ref="C1274:D1274"/>
    <mergeCell ref="C1275:D1275"/>
    <mergeCell ref="C1316:D1316"/>
    <mergeCell ref="C1317:D1317"/>
    <mergeCell ref="C1318:D1318"/>
    <mergeCell ref="C1299:E1299"/>
    <mergeCell ref="C1319:E1319"/>
    <mergeCell ref="C1320:E1320"/>
    <mergeCell ref="C1321:E1321"/>
    <mergeCell ref="C1322:E1322"/>
    <mergeCell ref="C1278:E1278"/>
    <mergeCell ref="C1279:E1279"/>
    <mergeCell ref="C1280:D1280"/>
    <mergeCell ref="C1281:D1281"/>
    <mergeCell ref="C1282:D1282"/>
    <mergeCell ref="C1283:D1283"/>
    <mergeCell ref="C1284:D1284"/>
    <mergeCell ref="C1304:D1304"/>
    <mergeCell ref="C1315:D1315"/>
    <mergeCell ref="C1306:D1306"/>
    <mergeCell ref="C1307:D1307"/>
    <mergeCell ref="C1308:D1308"/>
    <mergeCell ref="C1309:D1309"/>
    <mergeCell ref="C1311:D1311"/>
    <mergeCell ref="C1312:D1312"/>
    <mergeCell ref="C1313:D1313"/>
    <mergeCell ref="C1366:E1366"/>
    <mergeCell ref="C1367:E1367"/>
    <mergeCell ref="C1323:E1323"/>
    <mergeCell ref="C1324:E1324"/>
    <mergeCell ref="C1325:E1325"/>
    <mergeCell ref="C1326:E1326"/>
    <mergeCell ref="C1327:E1327"/>
    <mergeCell ref="C1328:D1328"/>
    <mergeCell ref="C1329:D1329"/>
    <mergeCell ref="C1330:D1330"/>
    <mergeCell ref="C1331:D1331"/>
    <mergeCell ref="C1351:E1351"/>
    <mergeCell ref="C1348:E1348"/>
    <mergeCell ref="C1332:E1332"/>
    <mergeCell ref="C1333:E1333"/>
    <mergeCell ref="C1334:E1334"/>
    <mergeCell ref="C1335:E1335"/>
    <mergeCell ref="C1336:E1336"/>
    <mergeCell ref="C1337:E1337"/>
    <mergeCell ref="C1338:E1338"/>
    <mergeCell ref="C1340:E1340"/>
    <mergeCell ref="C1341:E1341"/>
    <mergeCell ref="C1342:E1342"/>
    <mergeCell ref="C1343:E1343"/>
    <mergeCell ref="C1345:E1345"/>
    <mergeCell ref="C1346:E1346"/>
    <mergeCell ref="C1347:E1347"/>
    <mergeCell ref="C1349:E1349"/>
    <mergeCell ref="C1350:E1350"/>
    <mergeCell ref="C1364:E1364"/>
    <mergeCell ref="C1365:E1365"/>
    <mergeCell ref="C1352:E1352"/>
    <mergeCell ref="C1353:E1353"/>
    <mergeCell ref="C1354:E1354"/>
    <mergeCell ref="C1355:E1355"/>
    <mergeCell ref="C1356:E1356"/>
    <mergeCell ref="C1357:E1357"/>
    <mergeCell ref="C1358:E1358"/>
    <mergeCell ref="C1360:E1360"/>
    <mergeCell ref="C1361:E1361"/>
    <mergeCell ref="C1362:E1362"/>
    <mergeCell ref="C1363:E1363"/>
    <mergeCell ref="C1377:E1377"/>
    <mergeCell ref="C1378:E1378"/>
    <mergeCell ref="C1385:E1385"/>
    <mergeCell ref="C1391:E1391"/>
    <mergeCell ref="C1368:E1368"/>
    <mergeCell ref="C1369:E1369"/>
    <mergeCell ref="C1370:E1370"/>
    <mergeCell ref="C1371:E1371"/>
    <mergeCell ref="C1372:E1372"/>
    <mergeCell ref="C1373:E1373"/>
    <mergeCell ref="C1374:E1374"/>
    <mergeCell ref="C1394:D1394"/>
    <mergeCell ref="C1395:E1395"/>
    <mergeCell ref="C1396:D1396"/>
    <mergeCell ref="C1397:D1397"/>
    <mergeCell ref="C1379:E1379"/>
    <mergeCell ref="C1380:E1380"/>
    <mergeCell ref="C1392:E1392"/>
    <mergeCell ref="C1388:D1388"/>
    <mergeCell ref="C1389:D1389"/>
    <mergeCell ref="C1381:E1381"/>
    <mergeCell ref="C1382:E1382"/>
    <mergeCell ref="C1383:E1383"/>
    <mergeCell ref="C1386:E1386"/>
    <mergeCell ref="C1387:E1387"/>
    <mergeCell ref="C1409:E1409"/>
    <mergeCell ref="C1410:E1410"/>
    <mergeCell ref="C1411:D1411"/>
    <mergeCell ref="C1412:D1412"/>
    <mergeCell ref="C1413:D1413"/>
    <mergeCell ref="C1414:D1414"/>
    <mergeCell ref="C1415:D1415"/>
    <mergeCell ref="C1398:E1398"/>
    <mergeCell ref="C1400:E1400"/>
    <mergeCell ref="C1401:E1401"/>
    <mergeCell ref="C1402:E1402"/>
    <mergeCell ref="C1403:E1403"/>
    <mergeCell ref="C1407:E1407"/>
    <mergeCell ref="C1408:E1408"/>
    <mergeCell ref="C1404:E1404"/>
    <mergeCell ref="C1406:E1406"/>
    <mergeCell ref="C1405:E1405"/>
    <mergeCell ref="C1417:D1417"/>
    <mergeCell ref="C1418:D1418"/>
    <mergeCell ref="C1419:E1419"/>
    <mergeCell ref="C1420:E1420"/>
    <mergeCell ref="C1421:E1421"/>
    <mergeCell ref="C1422:E1422"/>
    <mergeCell ref="C1423:E1423"/>
    <mergeCell ref="C1425:D1425"/>
    <mergeCell ref="C1426:D1426"/>
    <mergeCell ref="C1436:D1436"/>
    <mergeCell ref="C1437:D1437"/>
    <mergeCell ref="C1438:E1438"/>
    <mergeCell ref="C1439:E1439"/>
    <mergeCell ref="C1440:E1440"/>
    <mergeCell ref="C1441:D1441"/>
    <mergeCell ref="C1442:D1442"/>
    <mergeCell ref="C1427:E1427"/>
    <mergeCell ref="C1428:E1428"/>
    <mergeCell ref="C1430:E1430"/>
    <mergeCell ref="C1431:D1431"/>
    <mergeCell ref="C1432:D1432"/>
    <mergeCell ref="C1433:E1433"/>
    <mergeCell ref="C1434:D1434"/>
    <mergeCell ref="C1435:E1435"/>
    <mergeCell ref="C1443:D1443"/>
    <mergeCell ref="C1444:D1444"/>
    <mergeCell ref="C1445:D1445"/>
    <mergeCell ref="C1447:D1447"/>
    <mergeCell ref="C1448:E1448"/>
    <mergeCell ref="C1449:E1449"/>
    <mergeCell ref="C1450:E1450"/>
    <mergeCell ref="C1451:D1451"/>
    <mergeCell ref="C1452:D1452"/>
    <mergeCell ref="C1453:D1453"/>
    <mergeCell ref="C1454:D1454"/>
    <mergeCell ref="C1455:D1455"/>
    <mergeCell ref="C1456:E1456"/>
    <mergeCell ref="C1457:E1457"/>
    <mergeCell ref="C1458:E1458"/>
    <mergeCell ref="C1459:E1459"/>
    <mergeCell ref="C1469:E1469"/>
    <mergeCell ref="C1470:E1470"/>
    <mergeCell ref="C1460:E1460"/>
    <mergeCell ref="C1461:E1461"/>
    <mergeCell ref="C1462:E1462"/>
    <mergeCell ref="C1463:E1463"/>
    <mergeCell ref="C1464:E1464"/>
    <mergeCell ref="C1465:E1465"/>
    <mergeCell ref="C1466:E1466"/>
    <mergeCell ref="C1467:E1467"/>
    <mergeCell ref="C1468:E1468"/>
    <mergeCell ref="C1477:E1477"/>
    <mergeCell ref="C1478:D1478"/>
    <mergeCell ref="C1479:D1479"/>
    <mergeCell ref="C1480:D1480"/>
    <mergeCell ref="C1481:D1481"/>
    <mergeCell ref="C1482:D1482"/>
    <mergeCell ref="C1483:D1483"/>
    <mergeCell ref="C1484:D1484"/>
    <mergeCell ref="C1471:E1471"/>
    <mergeCell ref="C1472:E1472"/>
    <mergeCell ref="C1473:E1473"/>
    <mergeCell ref="C1474:E1474"/>
    <mergeCell ref="C1475:E1475"/>
    <mergeCell ref="C1476:E1476"/>
    <mergeCell ref="C1498:E1498"/>
    <mergeCell ref="C1499:E1499"/>
    <mergeCell ref="C1500:E1500"/>
    <mergeCell ref="C1501:E1501"/>
    <mergeCell ref="C1485:D1485"/>
    <mergeCell ref="C1486:D1486"/>
    <mergeCell ref="C1487:D1487"/>
    <mergeCell ref="C1488:D1488"/>
    <mergeCell ref="C1489:E1489"/>
    <mergeCell ref="C1490:E1490"/>
    <mergeCell ref="C1491:E1491"/>
    <mergeCell ref="C1492:E1492"/>
    <mergeCell ref="C1493:E1493"/>
    <mergeCell ref="C1565:E1565"/>
    <mergeCell ref="A1075:E1075"/>
    <mergeCell ref="C1076:E1076"/>
    <mergeCell ref="C1078:E1078"/>
    <mergeCell ref="C1161:D1161"/>
    <mergeCell ref="C1162:D1162"/>
    <mergeCell ref="C1537:E1537"/>
    <mergeCell ref="C1539:E1539"/>
    <mergeCell ref="C1540:E1540"/>
    <mergeCell ref="C1541:E1541"/>
    <mergeCell ref="C1542:E1542"/>
    <mergeCell ref="A1544:E1544"/>
    <mergeCell ref="C1545:E1545"/>
    <mergeCell ref="C1546:E1546"/>
    <mergeCell ref="C1527:E1527"/>
    <mergeCell ref="C1528:E1528"/>
    <mergeCell ref="C1530:E1530"/>
    <mergeCell ref="C1531:E1531"/>
    <mergeCell ref="A1509:E1509"/>
    <mergeCell ref="C1510:E1510"/>
    <mergeCell ref="C1511:E1511"/>
    <mergeCell ref="C1512:E1512"/>
    <mergeCell ref="C1514:E1514"/>
    <mergeCell ref="C1515:E1515"/>
    <mergeCell ref="C1517:E1517"/>
    <mergeCell ref="C1181:E1181"/>
    <mergeCell ref="C1182:E1182"/>
    <mergeCell ref="C1188:E1188"/>
    <mergeCell ref="C1189:E1189"/>
    <mergeCell ref="C820:E820"/>
    <mergeCell ref="C829:D829"/>
    <mergeCell ref="C830:D830"/>
    <mergeCell ref="C831:D831"/>
    <mergeCell ref="C1068:E1068"/>
    <mergeCell ref="C1108:D1108"/>
    <mergeCell ref="C1109:D1109"/>
    <mergeCell ref="C1092:E1092"/>
    <mergeCell ref="C1093:D1093"/>
    <mergeCell ref="C1094:D1094"/>
    <mergeCell ref="C1095:D1095"/>
    <mergeCell ref="C1096:D1096"/>
    <mergeCell ref="C1097:D1097"/>
    <mergeCell ref="C1098:D1098"/>
    <mergeCell ref="C1099:D1099"/>
    <mergeCell ref="C1100:D1100"/>
    <mergeCell ref="C1088:E1088"/>
    <mergeCell ref="C1089:E1089"/>
    <mergeCell ref="C1090:E1090"/>
    <mergeCell ref="C1561:E1561"/>
    <mergeCell ref="C1562:D1562"/>
    <mergeCell ref="C1563:D1563"/>
    <mergeCell ref="C1547:E1547"/>
    <mergeCell ref="C1532:E1532"/>
    <mergeCell ref="C1533:E1533"/>
    <mergeCell ref="C1534:E1534"/>
    <mergeCell ref="C1535:E1535"/>
    <mergeCell ref="C1536:E1536"/>
    <mergeCell ref="C1555:E1555"/>
    <mergeCell ref="C1556:E1556"/>
    <mergeCell ref="C1557:E1557"/>
    <mergeCell ref="C1558:E1558"/>
    <mergeCell ref="C1538:E1538"/>
    <mergeCell ref="C1551:D1551"/>
    <mergeCell ref="C1552:D1552"/>
    <mergeCell ref="C1553:D1553"/>
    <mergeCell ref="A1560:E1560"/>
    <mergeCell ref="C940:E940"/>
    <mergeCell ref="C941:E941"/>
    <mergeCell ref="C1399:E1399"/>
    <mergeCell ref="C942:E942"/>
    <mergeCell ref="C943:D943"/>
    <mergeCell ref="C944:D944"/>
    <mergeCell ref="C988:E988"/>
    <mergeCell ref="C989:E989"/>
    <mergeCell ref="C975:E975"/>
    <mergeCell ref="C976:E976"/>
    <mergeCell ref="C1091:E1091"/>
    <mergeCell ref="C1205:E1205"/>
    <mergeCell ref="C1206:E1206"/>
    <mergeCell ref="C1197:E1197"/>
    <mergeCell ref="C1198:E1198"/>
    <mergeCell ref="C1199:E1199"/>
    <mergeCell ref="C1200:E1200"/>
    <mergeCell ref="C1201:E1201"/>
    <mergeCell ref="C1202:E1202"/>
    <mergeCell ref="C1203:E1203"/>
    <mergeCell ref="C1204:E1204"/>
    <mergeCell ref="C1375:E1375"/>
    <mergeCell ref="C1376:E1376"/>
    <mergeCell ref="C1393:D1393"/>
    <mergeCell ref="C1529:E1529"/>
    <mergeCell ref="C1548:D1548"/>
    <mergeCell ref="C1549:D1549"/>
    <mergeCell ref="C1212:E1212"/>
    <mergeCell ref="C1211:E1211"/>
    <mergeCell ref="C1216:E1216"/>
    <mergeCell ref="C1217:E1217"/>
    <mergeCell ref="C1218:E1218"/>
    <mergeCell ref="C1219:E1219"/>
    <mergeCell ref="C1513:E1513"/>
    <mergeCell ref="C1502:E1502"/>
    <mergeCell ref="C1503:E1503"/>
    <mergeCell ref="C1505:E1505"/>
    <mergeCell ref="C1506:E1506"/>
    <mergeCell ref="C1507:E1507"/>
    <mergeCell ref="C1494:E1494"/>
    <mergeCell ref="A1496:E1496"/>
    <mergeCell ref="C1497:E1497"/>
    <mergeCell ref="C1518:E1518"/>
    <mergeCell ref="C1523:E1523"/>
    <mergeCell ref="C1524:E1524"/>
    <mergeCell ref="A1525:E1525"/>
    <mergeCell ref="C1526:E1526"/>
    <mergeCell ref="C1516:E1516"/>
    <mergeCell ref="C620:E620"/>
    <mergeCell ref="C652:E652"/>
    <mergeCell ref="C653:E653"/>
    <mergeCell ref="C745:E745"/>
    <mergeCell ref="C1519:D1519"/>
    <mergeCell ref="C838:D838"/>
    <mergeCell ref="C839:D839"/>
    <mergeCell ref="C840:D840"/>
    <mergeCell ref="C862:D862"/>
    <mergeCell ref="C863:D863"/>
    <mergeCell ref="C882:D882"/>
    <mergeCell ref="C893:D893"/>
    <mergeCell ref="C964:D964"/>
    <mergeCell ref="C966:D966"/>
    <mergeCell ref="C947:D947"/>
    <mergeCell ref="C948:D948"/>
    <mergeCell ref="C949:E949"/>
    <mergeCell ref="C950:E950"/>
    <mergeCell ref="C951:E951"/>
    <mergeCell ref="C953:E953"/>
    <mergeCell ref="C954:D954"/>
    <mergeCell ref="C955:D955"/>
    <mergeCell ref="C956:D956"/>
    <mergeCell ref="C939:E939"/>
  </mergeCells>
  <pageMargins left="0.7" right="0.7" top="0.75" bottom="0.75" header="0.3" footer="0.3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>
      <selection activeCell="P23" sqref="P23:P25"/>
    </sheetView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2016-03-29T09:52:37Z</dcterms:modified>
</cp:coreProperties>
</file>