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F927" i="1"/>
  <c r="F833"/>
  <c r="F824"/>
  <c r="F767"/>
  <c r="F641"/>
  <c r="F180"/>
  <c r="F1673"/>
  <c r="E1631"/>
  <c r="E1625"/>
  <c r="F1594"/>
  <c r="F1433"/>
  <c r="F1386"/>
  <c r="F1703"/>
  <c r="F1716"/>
  <c r="F1687"/>
  <c r="F1648"/>
  <c r="F1293"/>
  <c r="F1111" l="1"/>
  <c r="F1052"/>
  <c r="E977"/>
  <c r="F965"/>
  <c r="F952"/>
  <c r="F916"/>
  <c r="F1529"/>
  <c r="E160"/>
  <c r="F160"/>
  <c r="E164"/>
  <c r="F164"/>
  <c r="E166"/>
  <c r="F166"/>
  <c r="E168"/>
  <c r="F168"/>
  <c r="E170"/>
  <c r="F170"/>
  <c r="E176"/>
  <c r="F176"/>
  <c r="E180"/>
  <c r="E187"/>
  <c r="F187"/>
  <c r="E196"/>
  <c r="F196"/>
  <c r="E193"/>
  <c r="F193"/>
  <c r="F1474"/>
  <c r="F1425"/>
  <c r="F1418" s="1"/>
  <c r="F1401"/>
  <c r="F1262"/>
  <c r="F1320"/>
  <c r="F1313"/>
  <c r="F1231"/>
  <c r="F1229" s="1"/>
  <c r="F759" l="1"/>
  <c r="F832"/>
  <c r="F810"/>
  <c r="F796"/>
  <c r="F762"/>
  <c r="F750"/>
  <c r="F734"/>
  <c r="F669"/>
  <c r="F665" s="1"/>
  <c r="F646"/>
  <c r="F941"/>
  <c r="F943"/>
  <c r="F1695"/>
  <c r="F1692"/>
  <c r="F1352"/>
  <c r="F1023"/>
  <c r="E980" l="1"/>
  <c r="F268"/>
  <c r="E268"/>
  <c r="F561"/>
  <c r="E561"/>
  <c r="D349"/>
  <c r="E459"/>
  <c r="F459"/>
  <c r="D459"/>
  <c r="E229"/>
  <c r="F206"/>
  <c r="D206"/>
  <c r="E206"/>
  <c r="E384"/>
  <c r="F384"/>
  <c r="E413"/>
  <c r="F413"/>
  <c r="E406"/>
  <c r="F406"/>
  <c r="D413"/>
  <c r="D406"/>
  <c r="D384"/>
  <c r="D180"/>
  <c r="C101"/>
  <c r="F1725"/>
  <c r="F1289"/>
  <c r="F1584"/>
  <c r="F1573"/>
  <c r="E1555"/>
  <c r="F1547"/>
  <c r="F1379"/>
  <c r="F845"/>
  <c r="F779"/>
  <c r="F714"/>
  <c r="F705"/>
  <c r="F1277"/>
  <c r="F1250" s="1"/>
  <c r="F438"/>
  <c r="F260"/>
  <c r="F1682"/>
  <c r="E334" l="1"/>
  <c r="E340"/>
  <c r="F976"/>
  <c r="F975" s="1"/>
  <c r="F1721"/>
  <c r="F1720" s="1"/>
  <c r="F1016"/>
  <c r="F985"/>
  <c r="F932" l="1"/>
  <c r="E551"/>
  <c r="F551"/>
  <c r="D551"/>
  <c r="E260"/>
  <c r="D260"/>
  <c r="E438" l="1"/>
  <c r="E225"/>
  <c r="F225"/>
  <c r="D225"/>
  <c r="F1568"/>
  <c r="E495"/>
  <c r="F495"/>
  <c r="D495"/>
  <c r="D438"/>
  <c r="F1154"/>
  <c r="F1144"/>
  <c r="F1101"/>
  <c r="F1140" l="1"/>
  <c r="E347"/>
  <c r="E345"/>
  <c r="E343"/>
  <c r="E341"/>
  <c r="E339"/>
  <c r="E337"/>
  <c r="E335"/>
  <c r="E332"/>
  <c r="E346"/>
  <c r="E344"/>
  <c r="E342"/>
  <c r="E338"/>
  <c r="E336"/>
  <c r="E333"/>
  <c r="E348"/>
  <c r="F1086"/>
  <c r="F1360"/>
  <c r="F1355" s="1"/>
  <c r="F1068"/>
  <c r="F1040"/>
  <c r="F911"/>
  <c r="F1206"/>
  <c r="F1192"/>
  <c r="F1176"/>
  <c r="F1175" s="1"/>
  <c r="F1714"/>
  <c r="F1710"/>
  <c r="F1701"/>
  <c r="F1697"/>
  <c r="F1685"/>
  <c r="F1680"/>
  <c r="F1677"/>
  <c r="F1672"/>
  <c r="F1663"/>
  <c r="F1646"/>
  <c r="F1372"/>
  <c r="F1340"/>
  <c r="F1303"/>
  <c r="F1301"/>
  <c r="E1634"/>
  <c r="F1608"/>
  <c r="F1578"/>
  <c r="F1576"/>
  <c r="F1567"/>
  <c r="F1564"/>
  <c r="F1554"/>
  <c r="F1550"/>
  <c r="F1537"/>
  <c r="F1534"/>
  <c r="F1520"/>
  <c r="F1517"/>
  <c r="F1508"/>
  <c r="F1505"/>
  <c r="F1499"/>
  <c r="F1489"/>
  <c r="F1485"/>
  <c r="F1482"/>
  <c r="E349" l="1"/>
  <c r="F1571"/>
  <c r="F1624"/>
  <c r="F1623" s="1"/>
  <c r="F1525"/>
  <c r="F1181"/>
  <c r="F1031"/>
  <c r="F1662"/>
  <c r="F1700"/>
  <c r="F1553"/>
  <c r="F1351"/>
  <c r="F1679"/>
  <c r="E1451"/>
  <c r="E1445"/>
  <c r="F1444" l="1"/>
  <c r="F1442" s="1"/>
  <c r="F1378" s="1"/>
  <c r="F1504"/>
  <c r="F1248"/>
  <c r="F1222"/>
  <c r="F1170"/>
  <c r="F1139" s="1"/>
  <c r="F1127"/>
  <c r="F1120"/>
  <c r="F1117"/>
  <c r="F1079"/>
  <c r="F1077"/>
  <c r="F1012"/>
  <c r="F1007"/>
  <c r="F1002"/>
  <c r="F984"/>
  <c r="F983" s="1"/>
  <c r="F949"/>
  <c r="F945"/>
  <c r="F936"/>
  <c r="F930"/>
  <c r="F910"/>
  <c r="F661"/>
  <c r="F862"/>
  <c r="F867"/>
  <c r="F856"/>
  <c r="F855" s="1"/>
  <c r="F852"/>
  <c r="F849"/>
  <c r="F840"/>
  <c r="F839" s="1"/>
  <c r="F820"/>
  <c r="F817"/>
  <c r="F815"/>
  <c r="F813"/>
  <c r="F807"/>
  <c r="F801"/>
  <c r="F794"/>
  <c r="F791"/>
  <c r="F789"/>
  <c r="F785"/>
  <c r="F784" s="1"/>
  <c r="F781"/>
  <c r="F777"/>
  <c r="F746"/>
  <c r="F743"/>
  <c r="F724"/>
  <c r="F702"/>
  <c r="F695"/>
  <c r="F694" s="1"/>
  <c r="F684"/>
  <c r="F686"/>
  <c r="F688"/>
  <c r="F680"/>
  <c r="F677"/>
  <c r="F675"/>
  <c r="F655"/>
  <c r="F654" s="1"/>
  <c r="F645"/>
  <c r="F640"/>
  <c r="F636"/>
  <c r="F634"/>
  <c r="F632"/>
  <c r="F606"/>
  <c r="E557"/>
  <c r="F557"/>
  <c r="D557"/>
  <c r="D561"/>
  <c r="E546"/>
  <c r="F546"/>
  <c r="D546"/>
  <c r="E543"/>
  <c r="F543"/>
  <c r="D543"/>
  <c r="E541"/>
  <c r="F541"/>
  <c r="D541"/>
  <c r="E491"/>
  <c r="F491"/>
  <c r="D491"/>
  <c r="E482"/>
  <c r="F482"/>
  <c r="D482"/>
  <c r="E478"/>
  <c r="F478"/>
  <c r="D478"/>
  <c r="E476"/>
  <c r="F476"/>
  <c r="D476"/>
  <c r="E455"/>
  <c r="F455"/>
  <c r="D455"/>
  <c r="E436"/>
  <c r="F436"/>
  <c r="D436"/>
  <c r="E434"/>
  <c r="F434"/>
  <c r="D434"/>
  <c r="E431"/>
  <c r="F431"/>
  <c r="D431"/>
  <c r="E427"/>
  <c r="F427"/>
  <c r="D427"/>
  <c r="E418"/>
  <c r="F418"/>
  <c r="D418"/>
  <c r="E415"/>
  <c r="F415"/>
  <c r="D415"/>
  <c r="E411"/>
  <c r="F411"/>
  <c r="D411"/>
  <c r="E401"/>
  <c r="F401"/>
  <c r="D401"/>
  <c r="E264"/>
  <c r="F264"/>
  <c r="D264"/>
  <c r="D268"/>
  <c r="E256"/>
  <c r="F256"/>
  <c r="D256"/>
  <c r="E253"/>
  <c r="F253"/>
  <c r="D253"/>
  <c r="E251"/>
  <c r="F251"/>
  <c r="D251"/>
  <c r="F150"/>
  <c r="E150"/>
  <c r="D150"/>
  <c r="E231"/>
  <c r="F231"/>
  <c r="D231"/>
  <c r="F229"/>
  <c r="D229"/>
  <c r="E223"/>
  <c r="F223"/>
  <c r="D223"/>
  <c r="E221"/>
  <c r="F221"/>
  <c r="D221"/>
  <c r="E204"/>
  <c r="F204"/>
  <c r="D204"/>
  <c r="D196"/>
  <c r="D193"/>
  <c r="D187"/>
  <c r="D176"/>
  <c r="D170"/>
  <c r="D168"/>
  <c r="D166"/>
  <c r="D164"/>
  <c r="D160"/>
  <c r="D101"/>
  <c r="E101"/>
  <c r="F98"/>
  <c r="F100"/>
  <c r="F97"/>
  <c r="F95"/>
  <c r="D498" l="1"/>
  <c r="F940"/>
  <c r="F788"/>
  <c r="F498"/>
  <c r="E498"/>
  <c r="F749"/>
  <c r="F844"/>
  <c r="F1180"/>
  <c r="F1116"/>
  <c r="F1377"/>
  <c r="F1001"/>
  <c r="F1011"/>
  <c r="F909"/>
  <c r="F742"/>
  <c r="F234"/>
  <c r="D276"/>
  <c r="E276"/>
  <c r="F569"/>
  <c r="F683"/>
  <c r="F701"/>
  <c r="F631"/>
  <c r="D569"/>
  <c r="F276"/>
  <c r="F660"/>
  <c r="F861"/>
  <c r="E569"/>
  <c r="D234"/>
  <c r="E234"/>
  <c r="F1727" l="1"/>
  <c r="F871"/>
</calcChain>
</file>

<file path=xl/sharedStrings.xml><?xml version="1.0" encoding="utf-8"?>
<sst xmlns="http://schemas.openxmlformats.org/spreadsheetml/2006/main" count="2148" uniqueCount="797">
  <si>
    <t xml:space="preserve">Na podstawie: </t>
  </si>
  <si>
    <t>Art. 266 ust. 1 pkt.  1 i 2 ustawy z dnia 24 września 2009 roku o finansach publicznych  /tekst jednolity</t>
  </si>
  <si>
    <t>zarządza się, co następuje:</t>
  </si>
  <si>
    <t>§ 5.Zarządzenie wchodzi w życie z dniem ogłoszenia na tablicy ogłoszeń w Urzędzie Gminy Główczyce.</t>
  </si>
  <si>
    <t>Załącznik Nr 1</t>
  </si>
  <si>
    <t>SPRAWOZDANIE</t>
  </si>
  <si>
    <t>Z WYKONANIA BUDŻETU GMINY GŁÓWCZYCE</t>
  </si>
  <si>
    <t>dochody w wysokości</t>
  </si>
  <si>
    <t>w tym zadania zlecone</t>
  </si>
  <si>
    <t>wydatki w wysokości</t>
  </si>
  <si>
    <t xml:space="preserve">po stronie dochodów o kwotę </t>
  </si>
  <si>
    <t xml:space="preserve">po stronie wydatków o kwotę </t>
  </si>
  <si>
    <t>Wyszczególnienie</t>
  </si>
  <si>
    <t>Plan po zmianach</t>
  </si>
  <si>
    <t>%        4:3</t>
  </si>
  <si>
    <t>Dochody</t>
  </si>
  <si>
    <t>w tym:</t>
  </si>
  <si>
    <t>zadania zlecone</t>
  </si>
  <si>
    <t>Wydatki</t>
  </si>
  <si>
    <t xml:space="preserve">w tym </t>
  </si>
  <si>
    <t>Wynik finansowy</t>
  </si>
  <si>
    <t>x</t>
  </si>
  <si>
    <t>Dział</t>
  </si>
  <si>
    <t>Nazwa</t>
  </si>
  <si>
    <t>010</t>
  </si>
  <si>
    <t>Rolnictwo i łowiectwo</t>
  </si>
  <si>
    <t>600</t>
  </si>
  <si>
    <t>Transport i łączność</t>
  </si>
  <si>
    <t>700</t>
  </si>
  <si>
    <t>Gospodarka mieszkaniowa</t>
  </si>
  <si>
    <t>710</t>
  </si>
  <si>
    <t>Działalność usługowa</t>
  </si>
  <si>
    <t>750</t>
  </si>
  <si>
    <t>Administracja publiczna</t>
  </si>
  <si>
    <t>751</t>
  </si>
  <si>
    <t>Urzędy naczelnych organów władzy państwowej, kontroli i ochrony prawa oraz sądownictwa</t>
  </si>
  <si>
    <t>754</t>
  </si>
  <si>
    <t>Bezpieczeństwo publiczne i ochrona przeciwpożarowa</t>
  </si>
  <si>
    <t>756</t>
  </si>
  <si>
    <t>Dochody od osób prawnych, od osób fizycznych i od innych jednostek nieposiadających osobowości prawnej oraz wydatki związane z ich poborem</t>
  </si>
  <si>
    <t>758</t>
  </si>
  <si>
    <t>Różne rozliczenia</t>
  </si>
  <si>
    <t>801</t>
  </si>
  <si>
    <t>Oświata i wychowanie</t>
  </si>
  <si>
    <t>851</t>
  </si>
  <si>
    <t>Ochrona zdrowia</t>
  </si>
  <si>
    <t>852</t>
  </si>
  <si>
    <t>Pomoc społeczna</t>
  </si>
  <si>
    <t>853</t>
  </si>
  <si>
    <t>Edukacyjna opieka wychowawcza</t>
  </si>
  <si>
    <t>900</t>
  </si>
  <si>
    <t>Gospodarka komunalna i ochrona środowiska</t>
  </si>
  <si>
    <t>921</t>
  </si>
  <si>
    <t>Kultura i ochrona dziedzictwa narodowego</t>
  </si>
  <si>
    <t>926</t>
  </si>
  <si>
    <t>Kultura fizyczna i sport</t>
  </si>
  <si>
    <t xml:space="preserve">OGÓŁEM </t>
  </si>
  <si>
    <t>dział</t>
  </si>
  <si>
    <t>rozdział</t>
  </si>
  <si>
    <t>nazwa</t>
  </si>
  <si>
    <t>plan po zmianach</t>
  </si>
  <si>
    <t>01010</t>
  </si>
  <si>
    <t>Infrastruktura wodociągowa i sanitacyjna wsi</t>
  </si>
  <si>
    <t>01042</t>
  </si>
  <si>
    <t>Wyłączenie z produkcji gruntów rolnych</t>
  </si>
  <si>
    <t>01095</t>
  </si>
  <si>
    <t>Pozostała działalność</t>
  </si>
  <si>
    <t>60016</t>
  </si>
  <si>
    <t>Drogi publiczne gminne</t>
  </si>
  <si>
    <t>70005</t>
  </si>
  <si>
    <t>Gospodarka gruntami i nieruchomościami</t>
  </si>
  <si>
    <t>71035</t>
  </si>
  <si>
    <t>Cmentarze</t>
  </si>
  <si>
    <t>75011</t>
  </si>
  <si>
    <t>Urzędy wojewódzkie</t>
  </si>
  <si>
    <t>75023</t>
  </si>
  <si>
    <t>Urzędy gmin</t>
  </si>
  <si>
    <t>75045</t>
  </si>
  <si>
    <t>Kwalifikacja wojskowa</t>
  </si>
  <si>
    <t>75075</t>
  </si>
  <si>
    <t>Promocja j.s.t.</t>
  </si>
  <si>
    <t>75095</t>
  </si>
  <si>
    <t>75101</t>
  </si>
  <si>
    <t xml:space="preserve">Urzędy naczelnych organów władzy państwowej, kontroli i ochrony prawa </t>
  </si>
  <si>
    <t>75113</t>
  </si>
  <si>
    <t>Wybory do Parlamentu Europejskiego</t>
  </si>
  <si>
    <t>75412</t>
  </si>
  <si>
    <t>Ochotnicze straże pożarne</t>
  </si>
  <si>
    <t>75601</t>
  </si>
  <si>
    <t>Wpływy z podatku dochodowego od osób fizycznych</t>
  </si>
  <si>
    <t>75615</t>
  </si>
  <si>
    <t>75616</t>
  </si>
  <si>
    <t>75618</t>
  </si>
  <si>
    <t>Wpływy z innych opłat stanowiących dochody j.s.t na podstawie ustaw</t>
  </si>
  <si>
    <t>75621</t>
  </si>
  <si>
    <t>Udziały gmin w podatkach stanowiących dochód budżetu państwa</t>
  </si>
  <si>
    <t>75801</t>
  </si>
  <si>
    <t>Część oświatowa subwencji ogólnej dla j.s.t.</t>
  </si>
  <si>
    <t>75807</t>
  </si>
  <si>
    <t>Część wyrównawcza subwencji ogólnej</t>
  </si>
  <si>
    <t>80101</t>
  </si>
  <si>
    <t>Szkoły podstawowe</t>
  </si>
  <si>
    <t>80103</t>
  </si>
  <si>
    <t>Oddziały przedszkolne w szkołach podstawowych</t>
  </si>
  <si>
    <t>80104</t>
  </si>
  <si>
    <t>Przedszkola</t>
  </si>
  <si>
    <t>80110</t>
  </si>
  <si>
    <t>Gimnazja</t>
  </si>
  <si>
    <t>80148</t>
  </si>
  <si>
    <t>Stołówki szkolne i przedszkolne</t>
  </si>
  <si>
    <t>85195</t>
  </si>
  <si>
    <t>85202</t>
  </si>
  <si>
    <t>Domy pomocy społecznej</t>
  </si>
  <si>
    <t>85203</t>
  </si>
  <si>
    <t>Ośrodki wsparcia</t>
  </si>
  <si>
    <t>Wsparcie rodziny</t>
  </si>
  <si>
    <t>85212</t>
  </si>
  <si>
    <t>85213</t>
  </si>
  <si>
    <t>Świadczenia rodzinne oraz składki na ubezpieczenia emerytalne i rentowe z ubezpieczenia społecznego</t>
  </si>
  <si>
    <t>Składki na ubezpieczenie zdrowotne opłacane za osoby pobierające niektóre świadczenia z pomocy społecznej oraz niektóre świadczenia rodzinne</t>
  </si>
  <si>
    <t>85214</t>
  </si>
  <si>
    <t>Zasiłki i pomoc w naturze oraz składki na ubezpieczenia społeczne</t>
  </si>
  <si>
    <t>85215</t>
  </si>
  <si>
    <t>Dodatki mieszkaniowe</t>
  </si>
  <si>
    <t>85216</t>
  </si>
  <si>
    <t>Zasiłki stałe</t>
  </si>
  <si>
    <t>85219</t>
  </si>
  <si>
    <t>Ośrodki pomocy społecznej</t>
  </si>
  <si>
    <t>85228</t>
  </si>
  <si>
    <t>Usługi opiekuńcze i specjalistyczne usługi opiekuńcze</t>
  </si>
  <si>
    <t>85295</t>
  </si>
  <si>
    <t>Pozostałe zadania w zakresie polityki społecznej</t>
  </si>
  <si>
    <t>85415</t>
  </si>
  <si>
    <t>Pomoc materialna dla uczniów</t>
  </si>
  <si>
    <t>90019</t>
  </si>
  <si>
    <t>Wpływy i wydatki związane z gromadzeniem środków z opłat i kar za korzystanie ze środowiska</t>
  </si>
  <si>
    <t>90020</t>
  </si>
  <si>
    <t>Wpływy i wydatki związane z gromadzeniem środków z opłat produktowych</t>
  </si>
  <si>
    <t>92109</t>
  </si>
  <si>
    <t>Domy i ośrodki kultury, świetlice i kluby</t>
  </si>
  <si>
    <t>92605</t>
  </si>
  <si>
    <t>Zadania w zakresie kultury fizycznej i sportu</t>
  </si>
  <si>
    <t>92695</t>
  </si>
  <si>
    <t>OGÓŁEM</t>
  </si>
  <si>
    <t>854</t>
  </si>
  <si>
    <t>2</t>
  </si>
  <si>
    <t>5</t>
  </si>
  <si>
    <t>6</t>
  </si>
  <si>
    <t>ZADANIA USTAWOWO ZLECONE</t>
  </si>
  <si>
    <t>Urzędy naczelnych organów władzy państwowej, kontroli i ochrony prawa</t>
  </si>
  <si>
    <t>Oswiata i wychowanie</t>
  </si>
  <si>
    <t>%</t>
  </si>
  <si>
    <t>757</t>
  </si>
  <si>
    <t>Obsługa długu publicznego</t>
  </si>
  <si>
    <t>OGÓŁEM:</t>
  </si>
  <si>
    <t>WYDATKI</t>
  </si>
  <si>
    <t>Rozdział</t>
  </si>
  <si>
    <t>1</t>
  </si>
  <si>
    <t>01030</t>
  </si>
  <si>
    <t>Izby rolnicze</t>
  </si>
  <si>
    <t>60014</t>
  </si>
  <si>
    <t>Drogi publiczne powiatowe</t>
  </si>
  <si>
    <t>71004</t>
  </si>
  <si>
    <t>Plany zagospodarowania przestrzennego</t>
  </si>
  <si>
    <t>75022</t>
  </si>
  <si>
    <t>Rady gmin</t>
  </si>
  <si>
    <t>75414</t>
  </si>
  <si>
    <t>Obrona cywilna</t>
  </si>
  <si>
    <t>75702</t>
  </si>
  <si>
    <t>Rezerwy ogólne i celowe</t>
  </si>
  <si>
    <t>Obsługa papierów wartościowych, kredytów i pożyczek j.s.t.</t>
  </si>
  <si>
    <t>80106</t>
  </si>
  <si>
    <t>Inne formy wychowania przedszkolnego</t>
  </si>
  <si>
    <t>80113</t>
  </si>
  <si>
    <t>Dowożenie uczniów do szkół</t>
  </si>
  <si>
    <t>80120</t>
  </si>
  <si>
    <t>Licea ogólnokształcące</t>
  </si>
  <si>
    <t>80146</t>
  </si>
  <si>
    <t>Dokształcanie i doskonalenie nauczycieli</t>
  </si>
  <si>
    <t>80195</t>
  </si>
  <si>
    <t>85153</t>
  </si>
  <si>
    <t>Zwalczanie narkomanii</t>
  </si>
  <si>
    <t>85154</t>
  </si>
  <si>
    <t>Przeciwdziałanie alkoholizmowi</t>
  </si>
  <si>
    <t>85201</t>
  </si>
  <si>
    <t>Placówki opiekuńczo-wychowawcze</t>
  </si>
  <si>
    <t>85204</t>
  </si>
  <si>
    <t>Rodziny zastępcze</t>
  </si>
  <si>
    <t>85205</t>
  </si>
  <si>
    <t>Zadania w zakresie przeciwdziałania przemocy w rodzinie</t>
  </si>
  <si>
    <t>85206</t>
  </si>
  <si>
    <t>Zasiłki i pomoc w naturze oraz składki na ubezpieczenie społeczne</t>
  </si>
  <si>
    <t>85395</t>
  </si>
  <si>
    <t>85401</t>
  </si>
  <si>
    <t>Świetlice szkolne</t>
  </si>
  <si>
    <t>85446</t>
  </si>
  <si>
    <t>Gospodarka kimunalna i ochrona środowiska</t>
  </si>
  <si>
    <t>90001</t>
  </si>
  <si>
    <t>90002</t>
  </si>
  <si>
    <t>Gospodarka odpadami</t>
  </si>
  <si>
    <t>90003</t>
  </si>
  <si>
    <t>Oczyszczanie miast i wsi</t>
  </si>
  <si>
    <t>90015</t>
  </si>
  <si>
    <t>Oświetlenie ulic, placów i dróg</t>
  </si>
  <si>
    <t>90095</t>
  </si>
  <si>
    <t>92116</t>
  </si>
  <si>
    <t>Biblioteki</t>
  </si>
  <si>
    <t>92120</t>
  </si>
  <si>
    <t>Ochrona zabytków i opieka nad zabytkami</t>
  </si>
  <si>
    <t xml:space="preserve">Rolnictwo i łowiectwo </t>
  </si>
  <si>
    <t>Gmina Główczyce jest zadłużona na kwotę</t>
  </si>
  <si>
    <t>pożyczki w WFOŚiGW</t>
  </si>
  <si>
    <t>kredyty BS Ustka</t>
  </si>
  <si>
    <t>kredyt SGB Koszalin</t>
  </si>
  <si>
    <t>pożyczki na wyprzedzające finansowanie</t>
  </si>
  <si>
    <t>Dochody w dziale 010 - Rolnictwo i łowiectwo</t>
  </si>
  <si>
    <t>6207</t>
  </si>
  <si>
    <t>dotacje celowe w ramach programów z udziałem UE</t>
  </si>
  <si>
    <t>6330</t>
  </si>
  <si>
    <t>2010</t>
  </si>
  <si>
    <t>dotacje celowe otrzymane z budżetu państwa na realizację zadań bieżących z zakresu administracji rządowej orza innych zadań zleconych gminie ustawami</t>
  </si>
  <si>
    <t xml:space="preserve">środki na zwrot akcyzy dla rolników </t>
  </si>
  <si>
    <t>Dochody w dziale 600 - Transport i łączność</t>
  </si>
  <si>
    <t>0690</t>
  </si>
  <si>
    <t>wpływy z różnych opłat(za zajęcie pasa drogowego)</t>
  </si>
  <si>
    <t>Dochody w dziale 700 - Gospodarka mieszkaniowa</t>
  </si>
  <si>
    <t>0750</t>
  </si>
  <si>
    <t>dochody z najmu i dzierżawy</t>
  </si>
  <si>
    <t>0760</t>
  </si>
  <si>
    <t>wpływy z tytułu przekształcenia prawa użytkowania wieczystego przysługującego osobom fizycznymw prawo własności</t>
  </si>
  <si>
    <t>0770</t>
  </si>
  <si>
    <t>wpłaty z tytułu odpłatnego nabycia prawa własności nieruchomości</t>
  </si>
  <si>
    <t>0920</t>
  </si>
  <si>
    <t>pozostałe odsetki</t>
  </si>
  <si>
    <t>Dochody w dziale 710 - Działalność usługowa</t>
  </si>
  <si>
    <t>2020</t>
  </si>
  <si>
    <t>Dochody w dziale 750 - Administracja publiczna</t>
  </si>
  <si>
    <t>wpływy z różnych opłat (koszty upomnień)</t>
  </si>
  <si>
    <t>pozostałe odsetki (od środków na rachunkach bankowych)</t>
  </si>
  <si>
    <t>0970</t>
  </si>
  <si>
    <t>wpływy z różnych dochodów</t>
  </si>
  <si>
    <t>za energię, rozmowy telefoniczne, refundacja PUP, odpłatności DPS i inne</t>
  </si>
  <si>
    <t>1.</t>
  </si>
  <si>
    <t>2.</t>
  </si>
  <si>
    <t xml:space="preserve">prowizje ZUS, US </t>
  </si>
  <si>
    <t>2360</t>
  </si>
  <si>
    <t>dochody j.s.t. związane z realizacją zadań z zakresu administracji rządowej</t>
  </si>
  <si>
    <t xml:space="preserve">dotacje celowe otrzymane z budżetu państwa na realizację zadań bieżących z zakresu administracji rządowej oraz innych zadań zleconych ustawami </t>
  </si>
  <si>
    <t>2707</t>
  </si>
  <si>
    <t>środki na dofinansowanie własnych zadań bieżących gmin</t>
  </si>
  <si>
    <t>dotacje celowe w ramach programów UE</t>
  </si>
  <si>
    <t xml:space="preserve">Dochody w dziale 751 - Urzędy naczelnych organów władzy państwowej, kontroli i ochrony prawa oraz sądownictwa </t>
  </si>
  <si>
    <t xml:space="preserve">Dochody w dziale 754 - Bezpieczeństwo publiczne i ochrona przeciwpożarowa </t>
  </si>
  <si>
    <t xml:space="preserve">Dochody w dziale 756 - Dochody od osób prawnych, od osób fizycznych i od innych jednostek nieposiadających osobowości prawnej oraz wydatki związane z ich poborem </t>
  </si>
  <si>
    <t>0350</t>
  </si>
  <si>
    <t>podatek od dzialalności godpodarczej osób fizycznych, opłacany w formie karty podatkowej</t>
  </si>
  <si>
    <t>0910</t>
  </si>
  <si>
    <t>odsetki od nieterminowych wpłat z tytułu podatków i opłat</t>
  </si>
  <si>
    <t>0310</t>
  </si>
  <si>
    <t>podatek od nieruchomości</t>
  </si>
  <si>
    <t>0320</t>
  </si>
  <si>
    <t>podatek rolny</t>
  </si>
  <si>
    <t>0330</t>
  </si>
  <si>
    <t>podatek leśny</t>
  </si>
  <si>
    <t>0340</t>
  </si>
  <si>
    <t>podatek od środków transportowych</t>
  </si>
  <si>
    <t>0500</t>
  </si>
  <si>
    <t>podatek od czynności cywilnoprawnych</t>
  </si>
  <si>
    <t>2680</t>
  </si>
  <si>
    <t>0360</t>
  </si>
  <si>
    <t>wpływy z opłaty targowej</t>
  </si>
  <si>
    <t>podatek od spadków i darowizn</t>
  </si>
  <si>
    <t>Wpływy z innych opłat stanowiących dochody j.s.t. na podstawie ustaw</t>
  </si>
  <si>
    <t>0410</t>
  </si>
  <si>
    <t>wpływy z opłaty skarbowej</t>
  </si>
  <si>
    <t>0460</t>
  </si>
  <si>
    <t>wpływy z opłaty eksploatacyjnej</t>
  </si>
  <si>
    <t>0480</t>
  </si>
  <si>
    <t>0490</t>
  </si>
  <si>
    <t>wpływy z opłat za zezwolenia na sprzedaż alkoholu</t>
  </si>
  <si>
    <t>0590</t>
  </si>
  <si>
    <t>wpływy z opłat za koncesje i licencje</t>
  </si>
  <si>
    <t>0010</t>
  </si>
  <si>
    <t>podatek dochodowy od osób fizycznych</t>
  </si>
  <si>
    <t>0020</t>
  </si>
  <si>
    <t>podatek dochodowy od osób prawnych</t>
  </si>
  <si>
    <t>2920</t>
  </si>
  <si>
    <t xml:space="preserve">subwencja ogólna z budżetu państwa </t>
  </si>
  <si>
    <t>Część wyrównawcza subwencji ogólnej dla j.s.t.</t>
  </si>
  <si>
    <t>Dochody w dziale 801 - Oświata i wychowanie</t>
  </si>
  <si>
    <t>2030</t>
  </si>
  <si>
    <t>dotacje celowe otrzymane z budżetu państwa na realizację własnych zadań bieżących gmin</t>
  </si>
  <si>
    <t>2400</t>
  </si>
  <si>
    <t>wpływy do budżetu pozostałych środków finansowych gromadzonych na wydzielonym rachunku jednostek budżetowych</t>
  </si>
  <si>
    <t>Oddziały przedszkolne przy szkołach podstawowych</t>
  </si>
  <si>
    <t>wpływy z innych dochodów</t>
  </si>
  <si>
    <t>odsetki</t>
  </si>
  <si>
    <t>Dochody w dziale 851 - Ochrona zdrowia</t>
  </si>
  <si>
    <t>Dochody w dziale 852 - Pomoc społeczna</t>
  </si>
  <si>
    <t>0830</t>
  </si>
  <si>
    <t>wpływy z usług</t>
  </si>
  <si>
    <t>dochody j.s.t. związane z realizacją zadań z zakresu administracji rządowej oraz innych zadań zleconych ustawami</t>
  </si>
  <si>
    <t>Wspieranie rodziny</t>
  </si>
  <si>
    <t xml:space="preserve">Usługi opiekuńcze i specjalistyczne usługi opiekuńcze </t>
  </si>
  <si>
    <t>Dochody w dziale 853 - Pozostałe zadania w zakresie polityki społecznej</t>
  </si>
  <si>
    <t>Dochody w dziale 854 - Edukacyjna opieka wychowawcza</t>
  </si>
  <si>
    <t>2040</t>
  </si>
  <si>
    <t>dotacje celowe otrzymane z budżetu państwa na realizację zadań bieżących gmin z zakresu edukacyjnej opieki wychowawczej finansowanej w całości przez budżet państwa w ramach programów rządowych</t>
  </si>
  <si>
    <t xml:space="preserve">Wpływy i wydatki związane z gromadzeniem środków z opłat i kar za korzystanie ze środowiska </t>
  </si>
  <si>
    <t>wpływy z różnych opłat</t>
  </si>
  <si>
    <t>0400</t>
  </si>
  <si>
    <t>wpływy z opłaty produktowej</t>
  </si>
  <si>
    <t>Dochody w dziale 921 - Kultura i ochrona dziedzictwa narodowego</t>
  </si>
  <si>
    <t>Dotacje celowe w ramach programów finansowanych z udziałem środków europejskich</t>
  </si>
  <si>
    <t>Dochody w dziale 926 - Kultura fizyczna i sport</t>
  </si>
  <si>
    <t>6300</t>
  </si>
  <si>
    <t>Dotacja celowa otrzymana z tytułu pomocy finansowej udzielonej między j.s.t. na dofinansowanie własnych zadań inwestycyjnych i zakupów inwestycyjnych</t>
  </si>
  <si>
    <t>w sprawie informacji o przebiegu wykonania budżetu Gminy Główczyce</t>
  </si>
  <si>
    <t>Dotacje celowe otrzymane z budżetu państwa na realizację inwestycji i zakupów inwestycyjnych własnych gmin (droga Dochowo)</t>
  </si>
  <si>
    <t>Wydatki w dziale 010 - Rolnictwo i łowiectwo</t>
  </si>
  <si>
    <t>4300</t>
  </si>
  <si>
    <t>zakup pozostałych usług</t>
  </si>
  <si>
    <t>6050</t>
  </si>
  <si>
    <t>6057</t>
  </si>
  <si>
    <t>2850</t>
  </si>
  <si>
    <t>zwrot akcyzy</t>
  </si>
  <si>
    <t>koszty biurowe i obsługi</t>
  </si>
  <si>
    <t>Wydatki w dziale 600 - Transport i łączność</t>
  </si>
  <si>
    <t>4210</t>
  </si>
  <si>
    <t>zakup materiałów i wyposażenia</t>
  </si>
  <si>
    <t>* znaki drogowe, ,materiały do remontu chodników, żużel, paliwo, farby, płytki</t>
  </si>
  <si>
    <t>zakup usług pozostałych</t>
  </si>
  <si>
    <t>* odśnieżanie dróg</t>
  </si>
  <si>
    <t>* opłaty za zajęcie pasa drogowego</t>
  </si>
  <si>
    <t>Wydatki w dziale 700 -  Gospodarka mieszkaniowa</t>
  </si>
  <si>
    <t>* ogłoszenia w prasie</t>
  </si>
  <si>
    <t>* wykup działek</t>
  </si>
  <si>
    <t>4530</t>
  </si>
  <si>
    <t>podatek od towarów i usług VAT</t>
  </si>
  <si>
    <t>6060</t>
  </si>
  <si>
    <t>zakupy inwestycyjne</t>
  </si>
  <si>
    <t>Wydatki w dziale 710 -  działalność usługowa</t>
  </si>
  <si>
    <t>* projekty decyzji o warunkach zabudowy, opinie urbanistyczne</t>
  </si>
  <si>
    <t>* utrzymanie cmentarzy wojennych</t>
  </si>
  <si>
    <t>Wydatki w dziale 750 - Administracja publiczna</t>
  </si>
  <si>
    <t>4010</t>
  </si>
  <si>
    <t>4110</t>
  </si>
  <si>
    <t>4120</t>
  </si>
  <si>
    <t>wynagrodzenie osobowe pracowników</t>
  </si>
  <si>
    <t>składki na ubezpieczenie społeczne</t>
  </si>
  <si>
    <t>składki na Fundusz Pracy</t>
  </si>
  <si>
    <t>3030</t>
  </si>
  <si>
    <t>różne wydatki na rzecz osób fizycznych</t>
  </si>
  <si>
    <t xml:space="preserve">* diety radnych </t>
  </si>
  <si>
    <t>* nekrologi, ogłoszenia w prasie</t>
  </si>
  <si>
    <t>* dofinansowanie do wycieczek uczniów</t>
  </si>
  <si>
    <t>4360</t>
  </si>
  <si>
    <t>opłaty z tytułu zakupu usług telefonii komórkowej</t>
  </si>
  <si>
    <t>3020</t>
  </si>
  <si>
    <t>nagrody i wydatki osobowe niezaliczone do wynagrodzeń</t>
  </si>
  <si>
    <t>dodatkowe wynagrodzenie roczne</t>
  </si>
  <si>
    <t>4140</t>
  </si>
  <si>
    <t>wpłaty na PFRON</t>
  </si>
  <si>
    <t>4170</t>
  </si>
  <si>
    <t>wynagrodzenie bezosobowe</t>
  </si>
  <si>
    <t>* materiały do remontu</t>
  </si>
  <si>
    <t>* paliwo do samochodu służbowego</t>
  </si>
  <si>
    <t>* zakup opału</t>
  </si>
  <si>
    <t>* pogotowie kasowe</t>
  </si>
  <si>
    <t>4260</t>
  </si>
  <si>
    <t>zakup energii</t>
  </si>
  <si>
    <t>4270</t>
  </si>
  <si>
    <t>zakup usług remontowych</t>
  </si>
  <si>
    <t>4280</t>
  </si>
  <si>
    <t>zakup usług zdrowotnych</t>
  </si>
  <si>
    <t>* prowizje bankowe</t>
  </si>
  <si>
    <t>* usługi informatyczne (ZETO, Lex)</t>
  </si>
  <si>
    <t>* naprawy kserokopiarek</t>
  </si>
  <si>
    <t>* usługi kominiarskie</t>
  </si>
  <si>
    <t>* wywóz śmieci, usuwanie ścieków</t>
  </si>
  <si>
    <t>* konserwacja centrali telefonicznej i urządzeń alarmowych</t>
  </si>
  <si>
    <t>* opłaty pocztowe</t>
  </si>
  <si>
    <t>* wyrób pieczątek</t>
  </si>
  <si>
    <t>* koszty egzekucyjne</t>
  </si>
  <si>
    <t>* naprawy samochodu służbowego</t>
  </si>
  <si>
    <t>* obsługa prawna</t>
  </si>
  <si>
    <t>* drobne usługi</t>
  </si>
  <si>
    <t>opłaty z tytułu zakupu telefonii komórkowej</t>
  </si>
  <si>
    <t>4410</t>
  </si>
  <si>
    <t>podróze służbowe krajowe</t>
  </si>
  <si>
    <t>* delegacje</t>
  </si>
  <si>
    <t>* ryczałty samochodowe</t>
  </si>
  <si>
    <t>4430</t>
  </si>
  <si>
    <t>różne opłaty i składki</t>
  </si>
  <si>
    <t>* ubezpieczenie mienia</t>
  </si>
  <si>
    <t>4440</t>
  </si>
  <si>
    <t>odpisy na ZFSS</t>
  </si>
  <si>
    <t>4700</t>
  </si>
  <si>
    <t>szkolenia pracowników</t>
  </si>
  <si>
    <t>Kwalifikacje wojskowe</t>
  </si>
  <si>
    <t>* wykonaie folderu, wieści gminne</t>
  </si>
  <si>
    <t>4040</t>
  </si>
  <si>
    <t>materiały budowlane, kwiaty, ziemia, narzędzia, paliwa</t>
  </si>
  <si>
    <t>* ryczałty telefoniczne sołtysów</t>
  </si>
  <si>
    <t>* usługi remontowe i inne</t>
  </si>
  <si>
    <t>Wydatki w dziale 751 - Urzędy naczelnych organów władzy państwowej kontroli i ochrony prawa oraz sądownictwa</t>
  </si>
  <si>
    <t>Urzędy naczelnych organów władzy państwowej kontroli i ochrony prawa</t>
  </si>
  <si>
    <t>Wydatki w dziale 754 -  Bezpieczeństwo publiczne i ochrona przeciwpożarowa</t>
  </si>
  <si>
    <t>* zakup nagród</t>
  </si>
  <si>
    <t>* opał</t>
  </si>
  <si>
    <t>* materiały budowlane</t>
  </si>
  <si>
    <t>* akcje gaśnicze</t>
  </si>
  <si>
    <t>* wywóz ścieków, woda</t>
  </si>
  <si>
    <t>* ryczałty telefoniczne</t>
  </si>
  <si>
    <t>* badania okresowe kierowców</t>
  </si>
  <si>
    <t>* szkolenia</t>
  </si>
  <si>
    <t>Wydatki w dziale 801 - Oświata i wychowanie</t>
  </si>
  <si>
    <t>2310</t>
  </si>
  <si>
    <t>2540</t>
  </si>
  <si>
    <t>(Stowarzyszenie Rozwoju Wsi w Szczypkowicach)</t>
  </si>
  <si>
    <t>* prenumerata czasopism</t>
  </si>
  <si>
    <t>* wyposażenie</t>
  </si>
  <si>
    <t>* materiały biurowe</t>
  </si>
  <si>
    <t>* środki czystości</t>
  </si>
  <si>
    <t>* druki</t>
  </si>
  <si>
    <t>4230</t>
  </si>
  <si>
    <t>zakup leków i materiałów medycznych</t>
  </si>
  <si>
    <t>4240</t>
  </si>
  <si>
    <t>zakup pomocy naukowych, dydaktycznych i książek</t>
  </si>
  <si>
    <t>* wywóz nieczystości</t>
  </si>
  <si>
    <t>* dzierżawa urządzeń gazowych (BAŁTYKGAZ ZS Stowięcino)</t>
  </si>
  <si>
    <t>* usługi transportowe</t>
  </si>
  <si>
    <t>2830</t>
  </si>
  <si>
    <t xml:space="preserve">dotacja celowa z budżetu na finansowanie lub dofinansowanie zadań zleconych do realizacji pozostałym jednostkom nie zaliczonym do sektora finansów publicznych </t>
  </si>
  <si>
    <t>Przedszkola przy szkołach podstawowych</t>
  </si>
  <si>
    <t>dotacja podmiotowa z budżetu dla niepublicznej jednostki systemu oświaty</t>
  </si>
  <si>
    <t>(dla stowarzyszenia Rozwoju Wsi w Szczypkowicach)</t>
  </si>
  <si>
    <t>* pozostałe usługi</t>
  </si>
  <si>
    <t>(usługi transportowe, ksero, legitymacje dla nauczycieli, usługi pocztowe, wymiana gaśnic)</t>
  </si>
  <si>
    <t>4220</t>
  </si>
  <si>
    <t>zakup środków żywności</t>
  </si>
  <si>
    <t>2320</t>
  </si>
  <si>
    <t>dotacje celowe przekazane dla powiatu na zadania bieżące realizowane na podstawie porozumień</t>
  </si>
  <si>
    <t>2710</t>
  </si>
  <si>
    <t>dotacje celowe na pomoc finansową udzieloną między j.s.t. na dofinansowanie własnych zadań bieżących</t>
  </si>
  <si>
    <t>Wydatki w dziale 851 - Ochrona zdrowia</t>
  </si>
  <si>
    <t>Przeciwdziałanie narkomanii</t>
  </si>
  <si>
    <t>dotacja celowa z budżetu j.s.t. na zadania zlecone do realizacji organizacjom prowadzącym działalność pożytku publicznego</t>
  </si>
  <si>
    <t>* organizacja kolonii letnich</t>
  </si>
  <si>
    <t>* spektakle o tematyce profilaktycznej</t>
  </si>
  <si>
    <t>* opłaty sądowe</t>
  </si>
  <si>
    <t>* usługi RTV</t>
  </si>
  <si>
    <t>* podatek dochodowy</t>
  </si>
  <si>
    <t>* korzystanie z izby wytrzeźwień</t>
  </si>
  <si>
    <t>* wynajm pomieszczenia</t>
  </si>
  <si>
    <t>(zadania zlecone)</t>
  </si>
  <si>
    <t>Wydatki w dziale 852 - Opieka społeczna</t>
  </si>
  <si>
    <t>* dofinansowanie zadań własnych</t>
  </si>
  <si>
    <t>Świadczenia rodzinne, zaliczka alimentacyjna oraz składki na ubezpieczenie emerytalne i rentowe z ubezpieczenia społecznego</t>
  </si>
  <si>
    <t>ZADANIA ZLECONE</t>
  </si>
  <si>
    <t>* zakup oleju opałowego</t>
  </si>
  <si>
    <t>* zakup artykułów spożywczych na zajęcia kulinarne</t>
  </si>
  <si>
    <t>* część kosztów zakupu oleju napędowego  do samochodu służbowego</t>
  </si>
  <si>
    <t>* materiały na zajęcia plastyczno-techniczne prowadzone z podopiecznymi</t>
  </si>
  <si>
    <t>* materiały biurowe, tonery, tusze</t>
  </si>
  <si>
    <t>* usługi psychologiczne</t>
  </si>
  <si>
    <t>* usługi bankowe</t>
  </si>
  <si>
    <t>* częściowy koszt naprawy samochodu służbowego</t>
  </si>
  <si>
    <t>* ryczałt za używanie prywatnego samochodu do celów słuzbowych</t>
  </si>
  <si>
    <t>* przewóz osób</t>
  </si>
  <si>
    <t>* usuwanie odpadów (wywóz śmieci)</t>
  </si>
  <si>
    <t>* ubezpieczenie mienia)</t>
  </si>
  <si>
    <t>odpisy na ZFŚS</t>
  </si>
  <si>
    <r>
      <t xml:space="preserve">* </t>
    </r>
    <r>
      <rPr>
        <b/>
        <sz val="11"/>
        <color theme="1"/>
        <rFont val="Times New Roman"/>
        <family val="1"/>
        <charset val="238"/>
      </rPr>
      <t>świadczenia opiekuńcze</t>
    </r>
  </si>
  <si>
    <t xml:space="preserve">* zasiłki rodzinne wraz z dodatkiem do zasiłku </t>
  </si>
  <si>
    <t>3110</t>
  </si>
  <si>
    <t>świadczenia społeczne</t>
  </si>
  <si>
    <t>(zakup tonerów do drukarek laserowych i kserokopiarki, druków do świadczeń rodzinnych,  materiałów biurowych, części</t>
  </si>
  <si>
    <t>4130</t>
  </si>
  <si>
    <t>składki na ubezpieczenie zdrowotne</t>
  </si>
  <si>
    <t>ZADANIA WŁASNE GMINY</t>
  </si>
  <si>
    <t>4330</t>
  </si>
  <si>
    <t>wynagrodzenie osobowe pracowników 1,5 etatu w tym 1 pracownik interwencyjny</t>
  </si>
  <si>
    <t>wynagrodzenia bezosobowe</t>
  </si>
  <si>
    <t xml:space="preserve">wynagrodzenie osobowe pracowników </t>
  </si>
  <si>
    <t xml:space="preserve">^ środki z PUW </t>
  </si>
  <si>
    <t>* zadania własne gminy</t>
  </si>
  <si>
    <t>^ zasiłki celowe</t>
  </si>
  <si>
    <t>* dofinansowanie z PUW</t>
  </si>
  <si>
    <t>* zakup druków</t>
  </si>
  <si>
    <t>* zakup oleju napędowego do samochodu służbowego</t>
  </si>
  <si>
    <t>* zakup publikacji, książek, kalendarzy</t>
  </si>
  <si>
    <t xml:space="preserve">* usługi transportowe - przywóz żywności z Banku Żywności </t>
  </si>
  <si>
    <t>* obsługa systemów komputerowych, licencje</t>
  </si>
  <si>
    <t>* pozostałe usługi tj. konserwacja kserokopiarki, naprawy bieżące samochodu służbowego, utrzymanie strony internetowej, wywóz nieczystości</t>
  </si>
  <si>
    <t>wydatki na zakupy inwestycyjne jednostek budżetowych</t>
  </si>
  <si>
    <t>1 etat kierownika usług opiekuńczych, 6 etatów stałych opiekunek środowiskowych</t>
  </si>
  <si>
    <t>^ finansowane ze środków PUW</t>
  </si>
  <si>
    <t>wynagrodzenia bezosobowe ( wynagrodzenie koordynatora wolontariatu</t>
  </si>
  <si>
    <t>zakup materiałów i wyposażenia( dla wolontariatu)</t>
  </si>
  <si>
    <t>różne opłaty i składki (wolontariat)</t>
  </si>
  <si>
    <t>Wydatki w dziale 853 - Pozostałe zadania w zakresie polityki społecznej</t>
  </si>
  <si>
    <t>Realizacja programu "Ja też jestem przedszkolakiem</t>
  </si>
  <si>
    <t xml:space="preserve">różne opłaty i składki </t>
  </si>
  <si>
    <t>Wydatki w dziale 854 - Edukacyjna opieka wychowawcza</t>
  </si>
  <si>
    <t>3260</t>
  </si>
  <si>
    <t>9001</t>
  </si>
  <si>
    <t>Wydatki w dziale 900 - Gospodarka komunalna i ochrona środowiska</t>
  </si>
  <si>
    <t>Gospodarka ściekowa i ochrona wód</t>
  </si>
  <si>
    <t xml:space="preserve">Wpływy i wydatki związane z gromadzeniem środków z opłat produktowych </t>
  </si>
  <si>
    <t>2480</t>
  </si>
  <si>
    <t>dotacje podmiotowe z budżetu dla samorządowej instytucji kultury</t>
  </si>
  <si>
    <t>wydatki inwestycyjne jednostek budżetowych</t>
  </si>
  <si>
    <t>Wydatki w dziale 757 - Obsługa długu publicznego</t>
  </si>
  <si>
    <t xml:space="preserve">odsetki i dyskonto od krajowych skarbowych papierów wartościowych oraz od krajowych  pożyczek i kredytów </t>
  </si>
  <si>
    <t>* znaczki pocztowe</t>
  </si>
  <si>
    <t>* dopłata do ścieków</t>
  </si>
  <si>
    <t>* wykonanie grawertonów</t>
  </si>
  <si>
    <t>WÓJTA GMINY GŁÓWCZYCE</t>
  </si>
  <si>
    <t>* remont pomieszczeń OPS</t>
  </si>
  <si>
    <t>a) budżetu gminy w brzmieniu stanowiącym załącznik Nr 1 do niniejszego zarządzenia</t>
  </si>
  <si>
    <t>§ 2.Przedstawia się informacje o kształtowaniu się Wieloletniej Prognozy Finansowej stanowiącą załącznik    Nr 3 do niniejszego zarządzenia, w tym o przebiegu realizacji przedsięwzięć o których mowa w art. 266 ust. 3 ustawy o finansach publicznych</t>
  </si>
  <si>
    <t>dotacje celowe otrzymane z budżetu państwa na zadania bieżące realizowane przez gminę na podstawie porozumień z organami administracji rządowej</t>
  </si>
  <si>
    <t>dotacje celowe otrzymane z budżetu państwa na realizację zadań bieżących z zakresu administracji rządowej oraz innych zadań zleconych gminie ustawami</t>
  </si>
  <si>
    <t>Wpływy z podatku rolnego, podatku leśnego, podatku od czynności cywilnoprawnych, podatków i opłat lokalnych od osób prawnych i innych jednostek organizacyjnych</t>
  </si>
  <si>
    <t>rekompensaty utraconych dochodów w podatkach i opłatach lokalnych (podatek od SPN)</t>
  </si>
  <si>
    <t>Wpływy z podatku rolnego, podatku leśnego, podatku od spadków i darowizn, podatku od czynności cywilnoprawnych, oraz podatków i opłat lokalnych od osób fizycznych</t>
  </si>
  <si>
    <t>wpływy z innych lokalnych opłat pobieranych przez j.s.t. na podstawie odrębnych ustaw</t>
  </si>
  <si>
    <t>Dochody w dziale 758 - Różne rozliczenia</t>
  </si>
  <si>
    <t xml:space="preserve">wpłaty gmin na rzecz izb rolniczych w wysokości 2 % uzyskanych wpływów z podatku rolnego </t>
  </si>
  <si>
    <t>* wycena i podział działek, nieruchomości</t>
  </si>
  <si>
    <t>(nagrody na konkurs oc, art. do konserwacji urządzeń)</t>
  </si>
  <si>
    <t>Dotacje celowe przekazane gminie na zadania bieżące realizowane na podstawie porozumień między j.s.t.</t>
  </si>
  <si>
    <t>* SRW Szczypkowice</t>
  </si>
  <si>
    <t>* badania psychiatryczne</t>
  </si>
  <si>
    <t xml:space="preserve">^ środki  Gminy </t>
  </si>
  <si>
    <t xml:space="preserve">^ środki Gminy </t>
  </si>
  <si>
    <t>Zasiłki i pomoc w naturze oraz składki na ubezpieczenia emerytalno-rentowe z ubezpieczenia społecznego</t>
  </si>
  <si>
    <t xml:space="preserve">* środki własne Gminy  </t>
  </si>
  <si>
    <t>^ finansowane ze środków Gminy</t>
  </si>
  <si>
    <t>* olimpiada młodzieży</t>
  </si>
  <si>
    <t>Wydatki w dziale 921 - Kultura i ochrona dziedzictwa narodowego</t>
  </si>
  <si>
    <t>* części do samochodów strażackich, sprzęt przeciwpożarowy, art.. przemysłowe, umundurowanie</t>
  </si>
  <si>
    <t>* badania techniczne, przegląd sprzętu</t>
  </si>
  <si>
    <t>D O C H O D Y</t>
  </si>
  <si>
    <t xml:space="preserve">W Y D A T K I </t>
  </si>
  <si>
    <t>Klutura fizyczna</t>
  </si>
  <si>
    <t>Kultura fizyczna</t>
  </si>
  <si>
    <t>80149</t>
  </si>
  <si>
    <t>80150</t>
  </si>
  <si>
    <t>Zadania w zakresie kultury fizycznej</t>
  </si>
  <si>
    <t>75107</t>
  </si>
  <si>
    <t>Wybory Prezydenta Rzeczypospoiltej Polskiej</t>
  </si>
  <si>
    <t>Realizacja zadań wymagających stosowania specjalnej organizacji nauki i metod pracy dla dzieci i młodziezy w szkołach podstawowych, gimnazjach, liceach ogólnokształcących, liceach profilowanych i szkołach zawodowych oraz szkołach artystycznych</t>
  </si>
  <si>
    <t>Wybory Prezydenta Rzeczypospolitej Polskiej</t>
  </si>
  <si>
    <t>* transport szlaki, materiałów budowlanych, usługi równiarką, remont przepustów, wycinka drzew</t>
  </si>
  <si>
    <t>* opłaty sądowe i notarialne, wypisy</t>
  </si>
  <si>
    <t>* wyłączenie gruntów</t>
  </si>
  <si>
    <t>4590</t>
  </si>
  <si>
    <t>Kary i odszkodowania wypłacone na rzecz osób fizycznych</t>
  </si>
  <si>
    <t>(wywóz nieczystości, usługi kominiarskie, transportowe, prawne,  roboty budowlane, wywóz nieczystości, gabloty,,remont przystanków</t>
  </si>
  <si>
    <t>Wybory Prezydenta Rzeczypospolitej</t>
  </si>
  <si>
    <t>* paliwo i części do samochodów strażackich</t>
  </si>
  <si>
    <t>* budowa Sali sportowej w Stowięcinie</t>
  </si>
  <si>
    <t>Raalizacja zadań wymagających specjalistycznej organizacji nauki i metod pracy  dla dzieci w przedszkolach, oddziałach przedszkolnych</t>
  </si>
  <si>
    <t>*P-le Pobłocie</t>
  </si>
  <si>
    <t>Wynagrodzenie osobowe pracowników</t>
  </si>
  <si>
    <t>Wydatki w dziale 926 - Kultura fizyczna i sport</t>
  </si>
  <si>
    <t>75818</t>
  </si>
  <si>
    <t>Składka na ubezpieczenia społeczne</t>
  </si>
  <si>
    <t>Składka na Fundusz Pracy</t>
  </si>
  <si>
    <t>Składki na ubezpieczenia społeczne</t>
  </si>
  <si>
    <t>* inne drobne zakupy (dyplomy, gaśnice, paliwo, drobne artykuły przemysłowe, części do ksero, listy gratulacyjne, pogotowie kasowe</t>
  </si>
  <si>
    <t>Wpływy z różnych opłat</t>
  </si>
  <si>
    <t>0430</t>
  </si>
  <si>
    <t>6260</t>
  </si>
  <si>
    <t>dotacje otrzymane z państwowych funduszy celowych na finansowanie i dofinansowanie kosztów realizacji inwestycji j.s.t.</t>
  </si>
  <si>
    <t>* naprawa komputera, abonament RTV</t>
  </si>
  <si>
    <t>zakup usług telekomunikacyjnych</t>
  </si>
  <si>
    <t>wydatki osobowe nie zaliczone do wynagrodzeń</t>
  </si>
  <si>
    <t>*</t>
  </si>
  <si>
    <t>4610</t>
  </si>
  <si>
    <t>koszty postępowania sądowego</t>
  </si>
  <si>
    <t>wynagrodzenie osobowe pracowników (10,66 etatu -11 osób)</t>
  </si>
  <si>
    <t>* inne drobne zakupy</t>
  </si>
  <si>
    <t>opłaty za usługi telekomunikaacyjne</t>
  </si>
  <si>
    <t>Realizacja zadań wymagających specjalistycznej organizacji nauki i metod pracy  dla dzieci w przedszkolach, oddziałach przedszkolnych</t>
  </si>
  <si>
    <t>b) planu finansowego Gminnego Ośrodka Kultury w Główczycach w brzmieniu stanowiącym załącznik nr 2 do niniejszego zarządzenia</t>
  </si>
  <si>
    <t>§ 3.Sprawozdanie wraz z częścią opisową przedkłada się Radzie Gminy Główczyce oraz Regionalnej Izbie Obrachunkowej w Gdańsku.</t>
  </si>
  <si>
    <t xml:space="preserve">                Dochody z tytułu otrzymanych dotacji przeznaczono zgodnie ze wskazaniami zamieszczonymi w decyzjach organów administracji rządowej . Wykonanie dochodów                 i wydatków zostało przedstawione w zestawieniach tabelarycznych. Sprawozdania roczne wynikające z przepisów Rozporządzenia Ministra Finansów z dnia 16 stycznia 2014 roku w sprawie sprawozdawczości budżetowej przekazano w ustawowym terminie Regionalnej Izbie Obrachunkowej w Gdańsku oraz poszczególnym dysponentom dotacji i wydatków związanych z wykonaniem zadań z zakresu administracji rządowej.</t>
  </si>
  <si>
    <t>* środki z Ministerstwa Sportu na budowę Sali sportowej w Stowięcinie</t>
  </si>
  <si>
    <t>Realizacja zadań wymagających stosowania specjalnej organizacji nauki i metod pracy dla dzieci i młodzieży w szkołach podstawowych, gimnazjach, liceach ogólnokształcących, liceach profilowanych i szkołach zawodowych oraz szkołach artystycznych</t>
  </si>
  <si>
    <t xml:space="preserve">* materiały biurowe, druki, prenumerata czasopism, zakup książek, </t>
  </si>
  <si>
    <t>składki na F-sz Pracy</t>
  </si>
  <si>
    <t>§ 4.Sprawozdanie z wykonania środków budżetowych zostanie udostępnione mieszkańcom poprzez wywieszenie na tablicy ogłoszeń w Urzędzie Gminy Główczyce oraz opublikowanie w Biuletynie Informacji Publicznej.</t>
  </si>
  <si>
    <t>32.746.605,00</t>
  </si>
  <si>
    <t>32.136.546,00</t>
  </si>
  <si>
    <t>4.809.820,00</t>
  </si>
  <si>
    <t xml:space="preserve">Plan na 2016 r. </t>
  </si>
  <si>
    <t>Plan na 2016</t>
  </si>
  <si>
    <t>plan na 2016</t>
  </si>
  <si>
    <t>wykonanie na 30.06.2016</t>
  </si>
  <si>
    <t>630</t>
  </si>
  <si>
    <t>Turystyka</t>
  </si>
  <si>
    <t>60004</t>
  </si>
  <si>
    <t>Lokalny transport zbiorowy</t>
  </si>
  <si>
    <t>60013</t>
  </si>
  <si>
    <t>Drogi publiczne wojewódzkie</t>
  </si>
  <si>
    <t>Zadania z zakresu upowszechniania turystyki</t>
  </si>
  <si>
    <t>63003</t>
  </si>
  <si>
    <t>85211</t>
  </si>
  <si>
    <t>Świadczenia wychowawcze</t>
  </si>
  <si>
    <t>Świadczenie wychowawcze</t>
  </si>
  <si>
    <t>* budowa kanaliz. sanitarnej w gm. Gł-ce  etap Ciemino, Skórzyno, Izbica, Zgierz</t>
  </si>
  <si>
    <t>* budowa sieci wodociągowej w m. Żoruchowo, Żelkowo, Zgojewo</t>
  </si>
  <si>
    <t>* wodociąg Izbica-Gać</t>
  </si>
  <si>
    <t>* budowa sieci kanalizacyjnej i wodociągowej na ul. Ciemińskiej</t>
  </si>
  <si>
    <t>* droga płytowa ul. Klonowa</t>
  </si>
  <si>
    <t>* droga Wykosowo - Przebędowo</t>
  </si>
  <si>
    <t>* droga Rzuski Las</t>
  </si>
  <si>
    <t>* naprawa drogi Rzuszcze Ciemino</t>
  </si>
  <si>
    <t>* prace pielegnacyjne w Żoruchowie</t>
  </si>
  <si>
    <t>* przebudowa ul. Osiedle w Główczycach</t>
  </si>
  <si>
    <t>* wykup działki pod budowę drogi ul. Lipowa</t>
  </si>
  <si>
    <t>Zadania w zakresie upowszechniania turystyki</t>
  </si>
  <si>
    <t>*Kajakiem przez Pomorze</t>
  </si>
  <si>
    <t>Wydatki w dziale 630 Turystyka</t>
  </si>
  <si>
    <t>* artykuły spożywcze, materiały biurowe, wiązanki kwiatów</t>
  </si>
  <si>
    <t>3040</t>
  </si>
  <si>
    <t>nagrody o charakterze szczególnym nie zaliczone do wynagrodzeń</t>
  </si>
  <si>
    <t>* nagrody na konkues "Piekna wieś"</t>
  </si>
  <si>
    <t>* usługa gastronomiczna</t>
  </si>
  <si>
    <t>* zakup okien do mWolini (po pożarze)</t>
  </si>
  <si>
    <t>* usługa transportowa</t>
  </si>
  <si>
    <t>* zakup samochodu służbowego</t>
  </si>
  <si>
    <t>* elewacja remizy Główczyce</t>
  </si>
  <si>
    <t>* drobne neprawy, regeneracja gaśnic, tablice informacyjne, kondolencje, oklejenie samochodu, montaż sygnałów świetlnych, konserwacja kominów, alarmowanie, przegląd obiektów</t>
  </si>
  <si>
    <t>8110</t>
  </si>
  <si>
    <t>2720</t>
  </si>
  <si>
    <t>dotacje celowe z budżetu na finansowanie prac remontowych  obiektów zabytkowych</t>
  </si>
  <si>
    <t>* dotacja dla Parafii Główczyce</t>
  </si>
  <si>
    <t>* dotacja dla klubów sportowych</t>
  </si>
  <si>
    <t>rózne opłaty i składki</t>
  </si>
  <si>
    <t>Dotacja celowe otrzymane z tytułu pomocy finansowej udzielonej między j.s.t. na dofinansowanie własnych zadań inwestycyjnych i zakupów inwestycyjnych</t>
  </si>
  <si>
    <t>0550</t>
  </si>
  <si>
    <t>Wpłaty z tytułu użytkowania wieczystego nieruchomości</t>
  </si>
  <si>
    <t xml:space="preserve">dotacje celowe przekazane do powiatu na zadania bieżące realizowane na podstawie porozumień </t>
  </si>
  <si>
    <t xml:space="preserve">3. </t>
  </si>
  <si>
    <t xml:space="preserve">zwrot podatku VAT </t>
  </si>
  <si>
    <t>0670</t>
  </si>
  <si>
    <t xml:space="preserve">wpływy z opłat za korzystanie z wyzywienia </t>
  </si>
  <si>
    <t>0660</t>
  </si>
  <si>
    <t>wpływy z opłat za korzystanie z wychowania przedszkolnego</t>
  </si>
  <si>
    <t>2060</t>
  </si>
  <si>
    <t>6340</t>
  </si>
  <si>
    <t>dotacje celowe otrzymane z budżetu państwa na zadania bieżące z zakresu administracji rządowej zlecone gminom zw. z realizacją świadczenia wychowawczego</t>
  </si>
  <si>
    <t>dotace celowe przekazane z budżetu państwa na inwestycje i zakupy inwestycyjne z zakresu administracji rządowej zlecone gminom związane z realiz. świadczenia wychowawczego</t>
  </si>
  <si>
    <t>* "Mali Odkrywcy" Główczyce</t>
  </si>
  <si>
    <t>*prenumerata</t>
  </si>
  <si>
    <t>inne formy pomocy dla uczniów 151 rodziny, 325 dzieci</t>
  </si>
  <si>
    <t>* usługa informatyczna</t>
  </si>
  <si>
    <t>* inne drobne usługi</t>
  </si>
  <si>
    <t>wydatki na zakupy inwestycyjne</t>
  </si>
  <si>
    <t>* zakup tonerów do drukarek i kserokop.</t>
  </si>
  <si>
    <t>* licencja na oprogramowanie</t>
  </si>
  <si>
    <t>usługa informatyczna</t>
  </si>
  <si>
    <t>* przegląd kserokopiarki</t>
  </si>
  <si>
    <t>* jednorazowa zapomoga z tytułu urodzenia dziecka 31 św.</t>
  </si>
  <si>
    <t>wynagrodzenie osobowe pracowników 1,34 etatu</t>
  </si>
  <si>
    <t>zakup usług przez jst od innych jst</t>
  </si>
  <si>
    <t>^ sprawienie pogrzebu 1 os. - 1 św.</t>
  </si>
  <si>
    <t>* dożywianie dzieci wytypowanych przez szkołę tj. 20 % liczby dzieci dożywianych   ( środki z PUW) - 80  dzieci</t>
  </si>
  <si>
    <t>* szkolenie Klanza 2.500,00</t>
  </si>
  <si>
    <t xml:space="preserve">  Budżet gminy na 2016 rok został przyjęty Uchwałą NrXIII/98/2015 Rady Gminy                  w Główczycach z dnia 17 grudnia 2015 roku i przedstawiał się następująco:</t>
  </si>
  <si>
    <r>
      <t xml:space="preserve">                          Nadwyżka budżetu w kwocie </t>
    </r>
    <r>
      <rPr>
        <b/>
        <sz val="12"/>
        <color theme="1"/>
        <rFont val="Times New Roman"/>
        <family val="1"/>
        <charset val="238"/>
      </rPr>
      <t>610.059,00</t>
    </r>
    <r>
      <rPr>
        <sz val="12"/>
        <color theme="1"/>
        <rFont val="Times New Roman"/>
        <family val="1"/>
        <charset val="238"/>
      </rPr>
      <t xml:space="preserve"> przeznaczona zostanie na spłatę  wcześniej zaciągniętych kredytów</t>
    </r>
  </si>
  <si>
    <t xml:space="preserve">wpływy z opłat za korzystanie z wyżywienia </t>
  </si>
  <si>
    <t xml:space="preserve">Dochody w dziale 900 - Gospodarka komunalna i ochrona środowiska </t>
  </si>
  <si>
    <t>* rozbudowa sieci wodociągowej w m. Rumsko, Równo</t>
  </si>
  <si>
    <t>dotacja celowa na pomoc finansową udzieloną między jst na dofinansowanie własnych zadań bieżących</t>
  </si>
  <si>
    <t xml:space="preserve">* dla Przedszkola "Kubuś Puchatek" w Pobłociu </t>
  </si>
  <si>
    <t>podróże służbowe krajowe</t>
  </si>
  <si>
    <t>i kształtowaniu się Wieloletniej Prognozy Finansowej                                  za 2016  r.</t>
  </si>
  <si>
    <t>Dz. U. z 2016 roku poz.1870/</t>
  </si>
  <si>
    <r>
      <t>§ 1.Przedstawia się informację za</t>
    </r>
    <r>
      <rPr>
        <b/>
        <sz val="12"/>
        <color theme="1"/>
        <rFont val="Times New Roman"/>
        <family val="1"/>
        <charset val="238"/>
      </rPr>
      <t xml:space="preserve"> 2016 </t>
    </r>
    <r>
      <rPr>
        <sz val="12"/>
        <color theme="1"/>
        <rFont val="Times New Roman"/>
        <family val="1"/>
        <charset val="238"/>
      </rPr>
      <t xml:space="preserve"> rok o przebiegu wykonania:</t>
    </r>
  </si>
  <si>
    <t>ZA 2016 ROK</t>
  </si>
  <si>
    <t>Do dnia 31 grudnia  2016 roku budżet gminy został zwiększony:</t>
  </si>
  <si>
    <t>Budżet w 2016 roku wykonano następująco:</t>
  </si>
  <si>
    <t>Wykonanie na 31.12.2016</t>
  </si>
  <si>
    <r>
      <t>Dochody budżetowe</t>
    </r>
    <r>
      <rPr>
        <b/>
        <u/>
        <sz val="11"/>
        <color theme="1"/>
        <rFont val="Times New Roman"/>
        <family val="1"/>
        <charset val="238"/>
      </rPr>
      <t xml:space="preserve"> według działów</t>
    </r>
    <r>
      <rPr>
        <b/>
        <sz val="11"/>
        <color theme="1"/>
        <rFont val="Times New Roman"/>
        <family val="1"/>
        <charset val="238"/>
      </rPr>
      <t xml:space="preserve"> w  2016 roku przedstawiają się następująco:</t>
    </r>
  </si>
  <si>
    <t>Wykonanie na 31.12.2016 r.</t>
  </si>
  <si>
    <t>wykonanie na 31.12.2016</t>
  </si>
  <si>
    <r>
      <t>Dochody budżetowe</t>
    </r>
    <r>
      <rPr>
        <b/>
        <u/>
        <sz val="11"/>
        <color theme="1"/>
        <rFont val="Times New Roman"/>
        <family val="1"/>
        <charset val="238"/>
      </rPr>
      <t xml:space="preserve"> według działów i rozdziałów </t>
    </r>
    <r>
      <rPr>
        <b/>
        <sz val="11"/>
        <color theme="1"/>
        <rFont val="Times New Roman"/>
        <family val="1"/>
        <charset val="238"/>
      </rPr>
      <t xml:space="preserve"> w2016 roku przedstawiają się następująco:</t>
    </r>
  </si>
  <si>
    <t>DOCHODY - DOTACJE W 2016 ROKU</t>
  </si>
  <si>
    <t>Procentowy udział w realizacji ogólnych wydatków w 2016 roku przedstawia się następująco:</t>
  </si>
  <si>
    <t xml:space="preserve">wykonanie na 31.12.2016 </t>
  </si>
  <si>
    <r>
      <t xml:space="preserve">Wydatki budżetowe </t>
    </r>
    <r>
      <rPr>
        <b/>
        <u/>
        <sz val="12"/>
        <color theme="1"/>
        <rFont val="Times New Roman"/>
        <family val="1"/>
        <charset val="238"/>
      </rPr>
      <t xml:space="preserve">według działów </t>
    </r>
    <r>
      <rPr>
        <b/>
        <sz val="12"/>
        <color theme="1"/>
        <rFont val="Times New Roman"/>
        <family val="1"/>
        <charset val="238"/>
      </rPr>
      <t>w 2016 roku przedstawiają się następująco:</t>
    </r>
  </si>
  <si>
    <r>
      <t xml:space="preserve">Wydatki budżetowe </t>
    </r>
    <r>
      <rPr>
        <b/>
        <u/>
        <sz val="12"/>
        <color theme="1"/>
        <rFont val="Times New Roman"/>
        <family val="1"/>
        <charset val="238"/>
      </rPr>
      <t xml:space="preserve">według działów i rozdziałów </t>
    </r>
    <r>
      <rPr>
        <b/>
        <sz val="12"/>
        <color theme="1"/>
        <rFont val="Times New Roman"/>
        <family val="1"/>
        <charset val="238"/>
      </rPr>
      <t>w 2016 roku przedstawiają się następująco:</t>
    </r>
  </si>
  <si>
    <t xml:space="preserve">         WYDATKI W  2016 ROKU</t>
  </si>
  <si>
    <t>10.446.589,11</t>
  </si>
  <si>
    <t>11.026.462,11</t>
  </si>
  <si>
    <t xml:space="preserve">*wykonanie kolektora deszczowego, wyjazdu w Podolu Wielkim </t>
  </si>
  <si>
    <t>* udrożnienie kanalizacji deszczowej w Głowczycach</t>
  </si>
  <si>
    <t xml:space="preserve">* budowa kanaliz. sanitarnej w m.. Pobłocie, Cecenowo, Wolinia wraz z przyłączami </t>
  </si>
  <si>
    <t xml:space="preserve">* budowa kanaliz. sanitarnej w m.. Będziechowo wraz z przyłączami </t>
  </si>
  <si>
    <t xml:space="preserve">* budowa kanaliz. sanitarnej w m.. Gorzyno wraz z przyłączami </t>
  </si>
  <si>
    <t>* Budowa oczyszczalni ścieków w m.Zgojewo</t>
  </si>
  <si>
    <t>* droga Szelewo</t>
  </si>
  <si>
    <t>* droga Stowięcino</t>
  </si>
  <si>
    <t>* wykonanie oświetlenia ulicznego ul. 22 lipca Główczyce</t>
  </si>
  <si>
    <t xml:space="preserve">* wykonanie drogi w Podolu Wielkim </t>
  </si>
  <si>
    <t xml:space="preserve">* wykup działki pod drogę w Zgojewie </t>
  </si>
  <si>
    <t xml:space="preserve">* przebudowa infrastrutury na ul. 22 lipca </t>
  </si>
  <si>
    <t>* przebudowa  ul. Witosa i 9 marca w Główczycach</t>
  </si>
  <si>
    <t>* przebudowa drogi gminnej w m. Rumsko</t>
  </si>
  <si>
    <t>* przebudowa drogi gminnej w m. Siodłonie</t>
  </si>
  <si>
    <t>* przebudowa drogi gminnej w m. Drzeżewo</t>
  </si>
  <si>
    <t>* Pomorskie trasy rowerowe</t>
  </si>
  <si>
    <t>,</t>
  </si>
  <si>
    <t xml:space="preserve">* artykuły spożywcze, przemysłowe i inne (środki czystości, aparaty telefoniczne, licencje, karty do podpisu, serwer  drukarki, wyposażenie biur) </t>
  </si>
  <si>
    <t>* usługa audytowa</t>
  </si>
  <si>
    <t>* wykonanie klimatyzacji</t>
  </si>
  <si>
    <t>* remont dachu OZ Główczyce</t>
  </si>
  <si>
    <t xml:space="preserve">* plac zabaw Dargoleza </t>
  </si>
  <si>
    <t>4247</t>
  </si>
  <si>
    <t>4217</t>
  </si>
  <si>
    <t>4307</t>
  </si>
  <si>
    <t>6069</t>
  </si>
  <si>
    <t>* dotacja dla Parafii Cecenowo</t>
  </si>
  <si>
    <t>*budowa świetlicyi boiska w Zgojewie</t>
  </si>
  <si>
    <t>*budowa świetlicy w Skórzynie</t>
  </si>
  <si>
    <t>*budowa świetlicy w Gorzynie</t>
  </si>
  <si>
    <t xml:space="preserve">*budowa świetlicy w Cecenowie </t>
  </si>
  <si>
    <t>*budowa świetlicy w Będziechowie</t>
  </si>
  <si>
    <t xml:space="preserve">gaz butlowy,nasiona, środki ochrony roślin </t>
  </si>
  <si>
    <t xml:space="preserve">wyposażenie i drobne artykuły </t>
  </si>
  <si>
    <t>urządzenie wielofunkcyjne i zestaw komp.</t>
  </si>
  <si>
    <t>* zakup drukarki z dupleksem, komputera</t>
  </si>
  <si>
    <t xml:space="preserve">* zakup druków, papieru ksero,skoroszyty,segregatory, drobne materiały biurowe ,wyposażenie </t>
  </si>
  <si>
    <t>przesyłki pocztowe</t>
  </si>
  <si>
    <t>^ zasiłki pielęgnacyjne 3.769 św.</t>
  </si>
  <si>
    <t xml:space="preserve">^ świadczenia pielęgnacyjne 694 św. </t>
  </si>
  <si>
    <t>^ specjalny zasiłek opiekuńczy 229 św.</t>
  </si>
  <si>
    <t>^ zasiłek dla opiekuna 196 św.</t>
  </si>
  <si>
    <t>^ zasiłki rodzinne 12.456 św.-</t>
  </si>
  <si>
    <t xml:space="preserve">^dodatek z tytułu urodzenia dziecka 55 św. </t>
  </si>
  <si>
    <t>^dodatek z tytułu opieki nad dzieckiem w okresie korzystania z urlopu wychowawczego 206 św.</t>
  </si>
  <si>
    <t>^dodatek z tytułu samotnego wychowywania dziecka 497 św.</t>
  </si>
  <si>
    <t>^dodatek z tytułu kształcenia i rehabilitacji dzecka niepełnosprawnego 1.090 św.</t>
  </si>
  <si>
    <t xml:space="preserve">^ dodatek z tytułu rozpoczęcia roku szkolnego 930 św. </t>
  </si>
  <si>
    <t xml:space="preserve">^ dodatek na pokrycie wydatków związanych z zamieszkaniem w miejscowości, w której znajduje się szkoła 92 św. </t>
  </si>
  <si>
    <t xml:space="preserve">^ dodatek na pokrycie wydatków związanych z dojazdem do miejscowości w której znajduje się szkoła 1.696  św. </t>
  </si>
  <si>
    <t>^ dodatek z tytułu wychowywania dziecka w rodzinie wielodzietnej  2.541św.</t>
  </si>
  <si>
    <t>* składka emerytalno-rentowa od świadczenia pielęgnacyjnego 1.107 św. 103 osób</t>
  </si>
  <si>
    <t>* świadczenia z funduszu alimentacyjnego 1.769  św.</t>
  </si>
  <si>
    <t>* świadczenia rodzicielskie 438 św.</t>
  </si>
  <si>
    <t>2,34 etatu, w tym obsługa funduszu alimentacyjnego 18.712,50</t>
  </si>
  <si>
    <t>* usługi  pocztowe</t>
  </si>
  <si>
    <t>* usługi informatyczne, licencje - obsługa świadczeń rodzinnych</t>
  </si>
  <si>
    <t xml:space="preserve">* opłacanie składki za osoby pobierające świadczenia pielęgnacyjne 529 św. </t>
  </si>
  <si>
    <r>
      <t>(skorzystało 4</t>
    </r>
    <r>
      <rPr>
        <sz val="11"/>
        <rFont val="Times New Roman"/>
        <family val="1"/>
        <charset val="238"/>
      </rPr>
      <t xml:space="preserve"> rodziny  32  św. </t>
    </r>
  </si>
  <si>
    <t>*skierowano na pobyt w DPS 12 osób - 122  św.</t>
  </si>
  <si>
    <t>* środki  Gminy -23.944,45</t>
  </si>
  <si>
    <t>* środki z budżetu państwa - umowa 28.500,00</t>
  </si>
  <si>
    <t>* opłacenie składki zdrowotnej od osób pobierających zasiłek stały z pomocy społecznej 76 osób -650 św.</t>
  </si>
  <si>
    <t>^ specjalne zasiłki celowe 52 osób 90 św.</t>
  </si>
  <si>
    <t>^ schronienie 2 os. 93 św.</t>
  </si>
  <si>
    <t>* zdarzenia losowe (pożar) 3 osoby 3 św.</t>
  </si>
  <si>
    <t>^ zasiłki okresowe 157 os.  - 573 św.</t>
  </si>
  <si>
    <t xml:space="preserve">* zasiłki stałe dla osoby samotnie gospodarującej 56 osób - 556  św. </t>
  </si>
  <si>
    <t xml:space="preserve">* zasiłki stałe dla osoby pozostającej w rodzinie  42 osób - 329 św. </t>
  </si>
  <si>
    <t xml:space="preserve">* zakup materiałów biurowych, papieru ksero, tuszy, tonerów do drukarek i inne drobne zakupy, wyposażenie </t>
  </si>
  <si>
    <t>rozbudowa sieci komputerowej</t>
  </si>
  <si>
    <t>* dożywianie dzieci w szkołach 547 dzieci</t>
  </si>
  <si>
    <t>* dożywianie osób dorosłych 18 osób</t>
  </si>
  <si>
    <t>* świadczenie za pracę społeczno-użyteczną (10 osób)</t>
  </si>
  <si>
    <r>
      <t xml:space="preserve">   W okresie sprawozdawczym skutki obniżek stawek podatkowych daja kwotę </t>
    </r>
    <r>
      <rPr>
        <sz val="12"/>
        <rFont val="Times New Roman"/>
        <family val="1"/>
        <charset val="238"/>
      </rPr>
      <t xml:space="preserve">794.921,00 zł.  </t>
    </r>
    <r>
      <rPr>
        <sz val="12"/>
        <color theme="1"/>
        <rFont val="Times New Roman"/>
        <family val="1"/>
        <charset val="238"/>
      </rPr>
      <t xml:space="preserve">Decyzjami administracyjnymi udzielono ulg, oraz zwolnień ustawowo zagwarantowanych na kwotę:  podatek rolny </t>
    </r>
    <r>
      <rPr>
        <sz val="12"/>
        <rFont val="Times New Roman"/>
        <family val="1"/>
        <charset val="238"/>
      </rPr>
      <t>48.308,29</t>
    </r>
    <r>
      <rPr>
        <sz val="12"/>
        <color theme="1"/>
        <rFont val="Times New Roman"/>
        <family val="1"/>
        <charset val="238"/>
      </rPr>
      <t xml:space="preserve"> ulga inwestycyjna</t>
    </r>
    <r>
      <rPr>
        <sz val="12"/>
        <color rgb="FFFF0000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6.529,75</t>
    </r>
    <r>
      <rPr>
        <sz val="12"/>
        <color theme="1"/>
        <rFont val="Times New Roman"/>
        <family val="1"/>
        <charset val="238"/>
      </rPr>
      <t xml:space="preserve"> ulga żołnierska 0,00. Na bieżąco prowadzona jest windykacja zaległości . Ponadto z dłużnikami przeprowadzane są rozmowy indywidualne na temat możliwości i formy spłaty zadłużenia. Nieterminowość regulowania zobowiązań podatkowych i innych jest wynikiem wyjątkowo trudnej sytuacji materialnej naszych mieszkańców. Ministerstwo Finansów podało prognozowane udziały w podatku dochodowym od osób fizycznych</t>
    </r>
    <r>
      <rPr>
        <sz val="12"/>
        <rFont val="Times New Roman"/>
        <family val="1"/>
        <charset val="238"/>
      </rPr>
      <t xml:space="preserve"> 3.661.154,00 </t>
    </r>
    <r>
      <rPr>
        <sz val="12"/>
        <color theme="1"/>
        <rFont val="Times New Roman"/>
        <family val="1"/>
        <charset val="238"/>
      </rPr>
      <t>zł. Przekazano z rachunku centralnego kwotę</t>
    </r>
    <r>
      <rPr>
        <sz val="12"/>
        <color rgb="FFFF0000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 xml:space="preserve">3.723307 tj 101,61 % </t>
    </r>
    <r>
      <rPr>
        <sz val="12"/>
        <color theme="1"/>
        <rFont val="Times New Roman"/>
        <family val="1"/>
        <charset val="238"/>
      </rPr>
      <t xml:space="preserve">planowanych wpływów w/w podatku. </t>
    </r>
  </si>
  <si>
    <t>0870</t>
  </si>
  <si>
    <r>
      <t xml:space="preserve">Dochody budżetowe w 2016 roku zostały wykonane w </t>
    </r>
    <r>
      <rPr>
        <b/>
        <sz val="11"/>
        <rFont val="Times New Roman"/>
        <family val="1"/>
        <charset val="238"/>
      </rPr>
      <t>100,25 %</t>
    </r>
    <r>
      <rPr>
        <b/>
        <sz val="11"/>
        <color theme="1"/>
        <rFont val="Times New Roman"/>
        <family val="1"/>
        <charset val="238"/>
      </rPr>
      <t xml:space="preserve"> w stosunku do planu</t>
    </r>
  </si>
  <si>
    <t>2057</t>
  </si>
  <si>
    <t>2059</t>
  </si>
  <si>
    <t>6257</t>
  </si>
  <si>
    <t>6259</t>
  </si>
  <si>
    <t>dotacje celowe w ramach programów finansowanych z udziałem środków europejskich</t>
  </si>
  <si>
    <t>* inne (części do ksera, komputerów i licencje, paliwo, puchary, statuetki, znaczki pocztowe, nagrody,pogotowie kasowe, j. kaszubski, części do komputerów ,gaśnice</t>
  </si>
  <si>
    <t>* pozostałe drobne usługi (wymiana gaśnic, usługi pocztowe, abonament RTV, konserwacja urządzeń dźwigowych, konserwacja kotłowni, przycinka drzew, u/łożenie kostki brukowej, naprawy, likwidacja szamba</t>
  </si>
  <si>
    <t>^ finansowane ze środków PUW(szkoły)</t>
  </si>
  <si>
    <r>
      <t>Wydatki budżetowe w 2016 roku zostały wykonane w</t>
    </r>
    <r>
      <rPr>
        <b/>
        <sz val="11"/>
        <rFont val="Times New Roman"/>
        <family val="1"/>
        <charset val="238"/>
      </rPr>
      <t xml:space="preserve"> 95,75%  </t>
    </r>
    <r>
      <rPr>
        <b/>
        <sz val="11"/>
        <color theme="1"/>
        <rFont val="Times New Roman"/>
        <family val="1"/>
        <charset val="238"/>
      </rPr>
      <t>w stosunku do planu.</t>
    </r>
  </si>
  <si>
    <t>skorzystało 768 rodzin wypłacono 11.393 świadczenia</t>
  </si>
  <si>
    <t>* za pobyt 17 dzieci z terenu gminy Główczyce w rodzinnej pieczy zastępczej, 3 dzieci w instytucjonalnej pieczy zastępczej</t>
  </si>
  <si>
    <t>* 1 etat - asystenta rodziny od m-ca stycznia do końca roku</t>
  </si>
  <si>
    <t xml:space="preserve">^ pobyt w Domu Interwencji Kryzysowej </t>
  </si>
  <si>
    <t>* skorzystało 47 rodzin - 312 św. finansowane w całości ze środków Gminy</t>
  </si>
  <si>
    <t xml:space="preserve">* urządzenia komputerowe, centrala telefoniczna </t>
  </si>
  <si>
    <t xml:space="preserve">* zasiłki celowe na posiłki dla rodzin 296 rodzin - 1.215 św. </t>
  </si>
  <si>
    <t>OGÓŁEM DOCHODY :</t>
  </si>
  <si>
    <t>z dnia  29 marca 2017 roku</t>
  </si>
  <si>
    <t xml:space="preserve">ZARZĄDZENIE NR  8/Z/2017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</si>
</sst>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u/>
      <sz val="11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u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u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 applyAlignment="1">
      <alignment horizontal="justify"/>
    </xf>
    <xf numFmtId="0" fontId="1" fillId="0" borderId="0" xfId="0" applyFont="1"/>
    <xf numFmtId="0" fontId="2" fillId="0" borderId="0" xfId="0" applyFont="1" applyAlignment="1">
      <alignment horizontal="justify"/>
    </xf>
    <xf numFmtId="0" fontId="2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0" fontId="2" fillId="0" borderId="1" xfId="0" applyFont="1" applyBorder="1" applyAlignment="1">
      <alignment horizontal="center"/>
    </xf>
    <xf numFmtId="4" fontId="2" fillId="0" borderId="8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2" fillId="0" borderId="0" xfId="0" applyFont="1" applyAlignment="1">
      <alignment wrapText="1"/>
    </xf>
    <xf numFmtId="49" fontId="2" fillId="0" borderId="0" xfId="0" applyNumberFormat="1" applyFont="1"/>
    <xf numFmtId="4" fontId="1" fillId="0" borderId="0" xfId="0" applyNumberFormat="1" applyFont="1"/>
    <xf numFmtId="0" fontId="1" fillId="0" borderId="13" xfId="0" applyFont="1" applyBorder="1" applyAlignment="1"/>
    <xf numFmtId="0" fontId="2" fillId="0" borderId="13" xfId="0" applyFont="1" applyBorder="1" applyAlignme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/>
    <xf numFmtId="49" fontId="2" fillId="0" borderId="1" xfId="0" applyNumberFormat="1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10" fontId="2" fillId="0" borderId="0" xfId="0" applyNumberFormat="1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10" fontId="0" fillId="0" borderId="0" xfId="0" applyNumberForma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" fontId="1" fillId="0" borderId="8" xfId="0" applyNumberFormat="1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4" fontId="1" fillId="0" borderId="1" xfId="0" applyNumberFormat="1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10" fontId="0" fillId="0" borderId="0" xfId="0" applyNumberFormat="1" applyAlignment="1">
      <alignment wrapText="1"/>
    </xf>
    <xf numFmtId="49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49" fontId="2" fillId="0" borderId="0" xfId="0" applyNumberFormat="1" applyFont="1" applyBorder="1"/>
    <xf numFmtId="0" fontId="2" fillId="0" borderId="0" xfId="0" applyFont="1" applyBorder="1" applyAlignment="1">
      <alignment wrapText="1"/>
    </xf>
    <xf numFmtId="4" fontId="2" fillId="0" borderId="0" xfId="0" applyNumberFormat="1" applyFont="1" applyBorder="1"/>
    <xf numFmtId="0" fontId="2" fillId="0" borderId="0" xfId="0" applyFont="1" applyBorder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0" xfId="0"/>
    <xf numFmtId="49" fontId="2" fillId="0" borderId="0" xfId="0" applyNumberFormat="1" applyFont="1" applyBorder="1" applyAlignment="1">
      <alignment horizontal="center"/>
    </xf>
    <xf numFmtId="10" fontId="2" fillId="0" borderId="0" xfId="0" applyNumberFormat="1" applyFont="1"/>
    <xf numFmtId="49" fontId="1" fillId="0" borderId="0" xfId="0" applyNumberFormat="1" applyFont="1"/>
    <xf numFmtId="10" fontId="2" fillId="0" borderId="1" xfId="0" applyNumberFormat="1" applyFont="1" applyBorder="1"/>
    <xf numFmtId="0" fontId="0" fillId="0" borderId="0" xfId="0" applyAlignment="1">
      <alignment wrapText="1"/>
    </xf>
    <xf numFmtId="10" fontId="10" fillId="0" borderId="0" xfId="0" applyNumberFormat="1" applyFont="1"/>
    <xf numFmtId="10" fontId="10" fillId="0" borderId="0" xfId="0" applyNumberFormat="1" applyFont="1" applyAlignment="1">
      <alignment wrapText="1"/>
    </xf>
    <xf numFmtId="49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4" fontId="9" fillId="0" borderId="0" xfId="0" applyNumberFormat="1" applyFont="1"/>
    <xf numFmtId="0" fontId="0" fillId="0" borderId="0" xfId="0"/>
    <xf numFmtId="4" fontId="2" fillId="0" borderId="8" xfId="0" applyNumberFormat="1" applyFont="1" applyBorder="1" applyAlignment="1">
      <alignment wrapText="1"/>
    </xf>
    <xf numFmtId="0" fontId="1" fillId="0" borderId="10" xfId="0" applyFont="1" applyBorder="1" applyAlignment="1">
      <alignment wrapText="1"/>
    </xf>
    <xf numFmtId="10" fontId="2" fillId="0" borderId="0" xfId="0" applyNumberFormat="1" applyFont="1" applyBorder="1" applyAlignment="1">
      <alignment wrapText="1"/>
    </xf>
    <xf numFmtId="0" fontId="1" fillId="0" borderId="8" xfId="0" applyFont="1" applyBorder="1"/>
    <xf numFmtId="0" fontId="1" fillId="0" borderId="10" xfId="0" applyFont="1" applyBorder="1"/>
    <xf numFmtId="4" fontId="1" fillId="0" borderId="10" xfId="0" applyNumberFormat="1" applyFont="1" applyBorder="1"/>
    <xf numFmtId="0" fontId="2" fillId="0" borderId="0" xfId="0" applyNumberFormat="1" applyFont="1" applyAlignment="1">
      <alignment wrapText="1"/>
    </xf>
    <xf numFmtId="4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/>
    </xf>
    <xf numFmtId="0" fontId="0" fillId="0" borderId="0" xfId="0"/>
    <xf numFmtId="49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 wrapText="1"/>
    </xf>
    <xf numFmtId="0" fontId="0" fillId="0" borderId="0" xfId="0"/>
    <xf numFmtId="0" fontId="0" fillId="0" borderId="0" xfId="0"/>
    <xf numFmtId="0" fontId="0" fillId="0" borderId="0" xfId="0"/>
    <xf numFmtId="49" fontId="2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/>
    </xf>
    <xf numFmtId="49" fontId="1" fillId="0" borderId="10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2" fillId="0" borderId="0" xfId="0" applyFont="1"/>
    <xf numFmtId="0" fontId="5" fillId="0" borderId="0" xfId="0" applyFont="1" applyAlignment="1">
      <alignment horizontal="left" wrapText="1"/>
    </xf>
    <xf numFmtId="0" fontId="5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/>
    <xf numFmtId="0" fontId="6" fillId="0" borderId="0" xfId="0" applyFont="1"/>
    <xf numFmtId="4" fontId="6" fillId="0" borderId="0" xfId="0" applyNumberFormat="1" applyFont="1"/>
    <xf numFmtId="0" fontId="12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9" fontId="3" fillId="0" borderId="0" xfId="0" applyNumberFormat="1" applyFont="1" applyAlignment="1">
      <alignment horizontal="left" vertical="center"/>
    </xf>
    <xf numFmtId="0" fontId="6" fillId="0" borderId="0" xfId="0" applyFont="1" applyAlignment="1">
      <alignment wrapText="1"/>
    </xf>
    <xf numFmtId="4" fontId="2" fillId="0" borderId="11" xfId="0" applyNumberFormat="1" applyFont="1" applyBorder="1"/>
    <xf numFmtId="4" fontId="1" fillId="0" borderId="11" xfId="0" applyNumberFormat="1" applyFont="1" applyBorder="1"/>
    <xf numFmtId="0" fontId="1" fillId="0" borderId="11" xfId="0" applyFont="1" applyBorder="1" applyAlignment="1">
      <alignment horizontal="center" wrapText="1"/>
    </xf>
    <xf numFmtId="4" fontId="1" fillId="0" borderId="11" xfId="0" applyNumberFormat="1" applyFont="1" applyBorder="1" applyAlignment="1">
      <alignment wrapText="1"/>
    </xf>
    <xf numFmtId="4" fontId="2" fillId="0" borderId="11" xfId="0" applyNumberFormat="1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10" fontId="1" fillId="0" borderId="0" xfId="0" applyNumberFormat="1" applyFont="1" applyBorder="1" applyAlignment="1">
      <alignment wrapText="1"/>
    </xf>
    <xf numFmtId="0" fontId="0" fillId="0" borderId="0" xfId="0" applyBorder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2" fillId="0" borderId="0" xfId="0" applyFont="1"/>
    <xf numFmtId="0" fontId="0" fillId="0" borderId="0" xfId="0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0" fontId="10" fillId="0" borderId="0" xfId="0" applyNumberFormat="1" applyFont="1" applyBorder="1"/>
    <xf numFmtId="0" fontId="2" fillId="0" borderId="0" xfId="0" applyNumberFormat="1" applyFont="1" applyAlignment="1">
      <alignment horizontal="left" wrapText="1"/>
    </xf>
    <xf numFmtId="0" fontId="5" fillId="0" borderId="0" xfId="0" applyFont="1" applyAlignment="1"/>
    <xf numFmtId="49" fontId="2" fillId="0" borderId="8" xfId="0" applyNumberFormat="1" applyFont="1" applyBorder="1"/>
    <xf numFmtId="49" fontId="2" fillId="0" borderId="10" xfId="0" applyNumberFormat="1" applyFont="1" applyBorder="1"/>
    <xf numFmtId="49" fontId="2" fillId="0" borderId="10" xfId="0" applyNumberFormat="1" applyFont="1" applyBorder="1" applyAlignment="1">
      <alignment horizontal="right"/>
    </xf>
    <xf numFmtId="0" fontId="2" fillId="0" borderId="10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4" fontId="9" fillId="0" borderId="1" xfId="0" applyNumberFormat="1" applyFont="1" applyBorder="1"/>
    <xf numFmtId="49" fontId="2" fillId="0" borderId="11" xfId="0" applyNumberFormat="1" applyFont="1" applyBorder="1"/>
    <xf numFmtId="49" fontId="1" fillId="0" borderId="11" xfId="0" applyNumberFormat="1" applyFont="1" applyBorder="1"/>
    <xf numFmtId="49" fontId="2" fillId="0" borderId="11" xfId="0" applyNumberFormat="1" applyFont="1" applyBorder="1" applyAlignment="1">
      <alignment horizontal="center"/>
    </xf>
    <xf numFmtId="49" fontId="1" fillId="0" borderId="10" xfId="0" applyNumberFormat="1" applyFont="1" applyBorder="1"/>
    <xf numFmtId="2" fontId="1" fillId="0" borderId="1" xfId="0" applyNumberFormat="1" applyFont="1" applyBorder="1"/>
    <xf numFmtId="0" fontId="2" fillId="0" borderId="0" xfId="0" applyFont="1" applyBorder="1" applyAlignment="1">
      <alignment horizontal="left" wrapText="1"/>
    </xf>
    <xf numFmtId="4" fontId="1" fillId="0" borderId="12" xfId="0" applyNumberFormat="1" applyFont="1" applyBorder="1"/>
    <xf numFmtId="4" fontId="2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" fontId="1" fillId="0" borderId="1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wrapText="1"/>
    </xf>
    <xf numFmtId="0" fontId="2" fillId="0" borderId="4" xfId="0" applyNumberFormat="1" applyFont="1" applyBorder="1" applyAlignment="1">
      <alignment wrapText="1"/>
    </xf>
    <xf numFmtId="0" fontId="2" fillId="0" borderId="6" xfId="0" applyNumberFormat="1" applyFont="1" applyBorder="1" applyAlignment="1">
      <alignment wrapText="1"/>
    </xf>
    <xf numFmtId="0" fontId="2" fillId="0" borderId="13" xfId="0" applyNumberFormat="1" applyFont="1" applyBorder="1" applyAlignment="1">
      <alignment wrapText="1"/>
    </xf>
    <xf numFmtId="0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left"/>
    </xf>
    <xf numFmtId="4" fontId="2" fillId="0" borderId="8" xfId="0" applyNumberFormat="1" applyFont="1" applyBorder="1" applyAlignment="1">
      <alignment horizontal="right" wrapText="1"/>
    </xf>
    <xf numFmtId="4" fontId="11" fillId="0" borderId="8" xfId="0" applyNumberFormat="1" applyFont="1" applyBorder="1"/>
    <xf numFmtId="4" fontId="7" fillId="0" borderId="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wrapText="1"/>
    </xf>
    <xf numFmtId="4" fontId="2" fillId="0" borderId="1" xfId="0" applyNumberFormat="1" applyFont="1" applyBorder="1" applyAlignment="1">
      <alignment horizontal="left" wrapText="1"/>
    </xf>
    <xf numFmtId="4" fontId="2" fillId="0" borderId="8" xfId="0" applyNumberFormat="1" applyFont="1" applyBorder="1" applyAlignment="1">
      <alignment horizontal="left" wrapText="1"/>
    </xf>
    <xf numFmtId="4" fontId="7" fillId="0" borderId="1" xfId="0" applyNumberFormat="1" applyFont="1" applyBorder="1" applyAlignment="1">
      <alignment horizontal="right" wrapText="1"/>
    </xf>
    <xf numFmtId="4" fontId="2" fillId="0" borderId="12" xfId="0" applyNumberFormat="1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0" fontId="1" fillId="0" borderId="0" xfId="0" applyNumberFormat="1" applyFont="1" applyBorder="1"/>
    <xf numFmtId="0" fontId="2" fillId="0" borderId="0" xfId="0" applyNumberFormat="1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4" fontId="1" fillId="0" borderId="8" xfId="0" applyNumberFormat="1" applyFont="1" applyBorder="1" applyAlignment="1">
      <alignment wrapText="1"/>
    </xf>
    <xf numFmtId="0" fontId="2" fillId="0" borderId="1" xfId="0" applyFont="1" applyBorder="1" applyAlignment="1"/>
    <xf numFmtId="0" fontId="2" fillId="0" borderId="1" xfId="0" applyNumberFormat="1" applyFont="1" applyBorder="1" applyAlignment="1">
      <alignment horizontal="left" wrapText="1"/>
    </xf>
    <xf numFmtId="4" fontId="1" fillId="0" borderId="0" xfId="0" applyNumberFormat="1" applyFont="1" applyBorder="1"/>
    <xf numFmtId="4" fontId="2" fillId="0" borderId="10" xfId="0" applyNumberFormat="1" applyFont="1" applyBorder="1" applyAlignment="1">
      <alignment horizontal="left" wrapText="1"/>
    </xf>
    <xf numFmtId="49" fontId="1" fillId="0" borderId="0" xfId="0" applyNumberFormat="1" applyFont="1" applyBorder="1"/>
    <xf numFmtId="49" fontId="2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left" wrapText="1"/>
    </xf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wrapText="1"/>
    </xf>
    <xf numFmtId="49" fontId="2" fillId="0" borderId="0" xfId="0" applyNumberFormat="1" applyFont="1" applyBorder="1" applyAlignment="1">
      <alignment wrapText="1"/>
    </xf>
    <xf numFmtId="0" fontId="1" fillId="0" borderId="0" xfId="0" applyFont="1" applyBorder="1" applyAlignment="1">
      <alignment wrapText="1"/>
    </xf>
    <xf numFmtId="4" fontId="1" fillId="0" borderId="0" xfId="0" applyNumberFormat="1" applyFont="1" applyBorder="1" applyAlignment="1">
      <alignment wrapText="1"/>
    </xf>
    <xf numFmtId="49" fontId="2" fillId="0" borderId="8" xfId="0" applyNumberFormat="1" applyFont="1" applyBorder="1" applyAlignment="1">
      <alignment horizontal="right"/>
    </xf>
    <xf numFmtId="0" fontId="2" fillId="0" borderId="8" xfId="0" applyFont="1" applyBorder="1" applyAlignment="1">
      <alignment wrapText="1"/>
    </xf>
    <xf numFmtId="49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 wrapText="1"/>
    </xf>
    <xf numFmtId="49" fontId="2" fillId="0" borderId="0" xfId="0" applyNumberFormat="1" applyFont="1" applyBorder="1" applyAlignment="1">
      <alignment horizontal="right" wrapText="1"/>
    </xf>
    <xf numFmtId="4" fontId="2" fillId="0" borderId="0" xfId="0" applyNumberFormat="1" applyFont="1" applyBorder="1" applyAlignment="1">
      <alignment horizontal="center" wrapText="1"/>
    </xf>
    <xf numFmtId="4" fontId="2" fillId="0" borderId="0" xfId="0" applyNumberFormat="1" applyFont="1" applyBorder="1" applyAlignment="1">
      <alignment wrapText="1"/>
    </xf>
    <xf numFmtId="4" fontId="9" fillId="0" borderId="0" xfId="0" applyNumberFormat="1" applyFont="1" applyBorder="1"/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4" fontId="5" fillId="0" borderId="0" xfId="0" applyNumberFormat="1" applyFont="1" applyAlignment="1">
      <alignment horizontal="right"/>
    </xf>
    <xf numFmtId="0" fontId="2" fillId="0" borderId="0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4" fontId="7" fillId="0" borderId="1" xfId="0" applyNumberFormat="1" applyFont="1" applyBorder="1"/>
    <xf numFmtId="0" fontId="2" fillId="0" borderId="0" xfId="0" applyNumberFormat="1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2" fontId="2" fillId="0" borderId="12" xfId="0" applyNumberFormat="1" applyFont="1" applyBorder="1" applyAlignment="1">
      <alignment horizontal="right" wrapText="1"/>
    </xf>
    <xf numFmtId="4" fontId="2" fillId="0" borderId="12" xfId="0" applyNumberFormat="1" applyFont="1" applyBorder="1" applyAlignment="1">
      <alignment horizontal="right" wrapText="1"/>
    </xf>
    <xf numFmtId="10" fontId="2" fillId="0" borderId="0" xfId="0" applyNumberFormat="1" applyFont="1" applyAlignment="1">
      <alignment horizontal="center"/>
    </xf>
    <xf numFmtId="10" fontId="1" fillId="0" borderId="1" xfId="0" applyNumberFormat="1" applyFont="1" applyBorder="1"/>
    <xf numFmtId="0" fontId="5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2" fillId="0" borderId="10" xfId="0" applyNumberFormat="1" applyFont="1" applyBorder="1" applyAlignment="1">
      <alignment horizontal="left" wrapText="1"/>
    </xf>
    <xf numFmtId="4" fontId="2" fillId="0" borderId="12" xfId="0" applyNumberFormat="1" applyFont="1" applyBorder="1"/>
    <xf numFmtId="4" fontId="2" fillId="2" borderId="1" xfId="0" applyNumberFormat="1" applyFont="1" applyFill="1" applyBorder="1"/>
    <xf numFmtId="4" fontId="19" fillId="2" borderId="1" xfId="0" applyNumberFormat="1" applyFont="1" applyFill="1" applyBorder="1"/>
    <xf numFmtId="0" fontId="2" fillId="0" borderId="0" xfId="0" applyNumberFormat="1" applyFont="1" applyBorder="1" applyAlignment="1">
      <alignment horizontal="left" wrapText="1"/>
    </xf>
    <xf numFmtId="4" fontId="18" fillId="0" borderId="1" xfId="0" applyNumberFormat="1" applyFont="1" applyBorder="1"/>
    <xf numFmtId="49" fontId="2" fillId="0" borderId="13" xfId="0" applyNumberFormat="1" applyFont="1" applyBorder="1"/>
    <xf numFmtId="0" fontId="2" fillId="0" borderId="13" xfId="0" applyFont="1" applyBorder="1" applyAlignment="1">
      <alignment horizontal="left" wrapText="1"/>
    </xf>
    <xf numFmtId="4" fontId="2" fillId="0" borderId="13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horizontal="left" wrapText="1"/>
    </xf>
    <xf numFmtId="4" fontId="2" fillId="0" borderId="15" xfId="0" applyNumberFormat="1" applyFont="1" applyBorder="1"/>
    <xf numFmtId="4" fontId="18" fillId="2" borderId="1" xfId="0" applyNumberFormat="1" applyFont="1" applyFill="1" applyBorder="1" applyAlignment="1">
      <alignment horizontal="right" wrapText="1"/>
    </xf>
    <xf numFmtId="4" fontId="7" fillId="0" borderId="8" xfId="0" applyNumberFormat="1" applyFont="1" applyBorder="1" applyAlignment="1">
      <alignment wrapText="1"/>
    </xf>
    <xf numFmtId="4" fontId="7" fillId="0" borderId="0" xfId="0" applyNumberFormat="1" applyFont="1" applyBorder="1" applyAlignment="1">
      <alignment wrapText="1"/>
    </xf>
    <xf numFmtId="0" fontId="2" fillId="0" borderId="15" xfId="0" applyNumberFormat="1" applyFont="1" applyBorder="1" applyAlignment="1">
      <alignment horizontal="left" wrapText="1"/>
    </xf>
    <xf numFmtId="4" fontId="7" fillId="0" borderId="15" xfId="0" applyNumberFormat="1" applyFont="1" applyBorder="1" applyAlignment="1">
      <alignment wrapText="1"/>
    </xf>
    <xf numFmtId="0" fontId="1" fillId="0" borderId="1" xfId="0" applyNumberFormat="1" applyFont="1" applyBorder="1" applyAlignment="1">
      <alignment horizontal="left" wrapText="1"/>
    </xf>
    <xf numFmtId="4" fontId="2" fillId="0" borderId="8" xfId="0" applyNumberFormat="1" applyFont="1" applyBorder="1" applyAlignment="1">
      <alignment wrapText="1"/>
    </xf>
    <xf numFmtId="0" fontId="2" fillId="0" borderId="11" xfId="0" applyNumberFormat="1" applyFont="1" applyBorder="1" applyAlignment="1">
      <alignment horizontal="left" wrapText="1"/>
    </xf>
    <xf numFmtId="0" fontId="2" fillId="0" borderId="12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49" fontId="2" fillId="0" borderId="0" xfId="0" applyNumberFormat="1" applyFont="1" applyBorder="1" applyAlignment="1">
      <alignment horizontal="left"/>
    </xf>
    <xf numFmtId="4" fontId="11" fillId="0" borderId="10" xfId="0" applyNumberFormat="1" applyFont="1" applyBorder="1"/>
    <xf numFmtId="0" fontId="2" fillId="0" borderId="1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left" wrapText="1"/>
    </xf>
    <xf numFmtId="0" fontId="2" fillId="0" borderId="8" xfId="0" applyNumberFormat="1" applyFont="1" applyBorder="1" applyAlignment="1">
      <alignment horizontal="left" wrapText="1"/>
    </xf>
    <xf numFmtId="4" fontId="2" fillId="0" borderId="8" xfId="0" applyNumberFormat="1" applyFont="1" applyBorder="1" applyAlignment="1">
      <alignment wrapText="1"/>
    </xf>
    <xf numFmtId="0" fontId="0" fillId="0" borderId="10" xfId="0" applyBorder="1" applyAlignment="1">
      <alignment wrapText="1"/>
    </xf>
    <xf numFmtId="0" fontId="2" fillId="0" borderId="11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1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left" wrapText="1"/>
    </xf>
    <xf numFmtId="0" fontId="2" fillId="0" borderId="12" xfId="0" applyNumberFormat="1" applyFont="1" applyBorder="1" applyAlignment="1">
      <alignment horizontal="left" wrapText="1"/>
    </xf>
    <xf numFmtId="0" fontId="2" fillId="0" borderId="14" xfId="0" applyNumberFormat="1" applyFont="1" applyBorder="1" applyAlignment="1">
      <alignment horizontal="left" wrapText="1"/>
    </xf>
    <xf numFmtId="49" fontId="1" fillId="0" borderId="11" xfId="0" applyNumberFormat="1" applyFont="1" applyBorder="1" applyAlignment="1">
      <alignment horizontal="left"/>
    </xf>
    <xf numFmtId="49" fontId="1" fillId="0" borderId="14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9" xfId="0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0" fillId="0" borderId="12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2" fillId="0" borderId="10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2" fillId="0" borderId="3" xfId="0" applyNumberFormat="1" applyFont="1" applyBorder="1" applyAlignment="1">
      <alignment horizontal="left" wrapText="1"/>
    </xf>
    <xf numFmtId="0" fontId="2" fillId="0" borderId="6" xfId="0" applyNumberFormat="1" applyFont="1" applyBorder="1" applyAlignment="1">
      <alignment horizontal="left" wrapText="1"/>
    </xf>
    <xf numFmtId="0" fontId="2" fillId="0" borderId="7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49" fontId="1" fillId="0" borderId="11" xfId="0" applyNumberFormat="1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 wrapText="1"/>
    </xf>
    <xf numFmtId="49" fontId="2" fillId="0" borderId="11" xfId="0" applyNumberFormat="1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4" xfId="0" applyBorder="1" applyAlignment="1">
      <alignment wrapText="1"/>
    </xf>
    <xf numFmtId="0" fontId="0" fillId="0" borderId="12" xfId="0" applyBorder="1" applyAlignment="1">
      <alignment wrapText="1"/>
    </xf>
    <xf numFmtId="0" fontId="2" fillId="0" borderId="12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14" xfId="0" applyFont="1" applyBorder="1" applyAlignment="1">
      <alignment horizontal="left" wrapText="1"/>
    </xf>
    <xf numFmtId="49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1" fillId="0" borderId="11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6" fillId="0" borderId="0" xfId="0" applyFont="1" applyAlignment="1">
      <alignment horizontal="center" wrapText="1"/>
    </xf>
    <xf numFmtId="49" fontId="6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1" fillId="0" borderId="13" xfId="0" applyFont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" fillId="0" borderId="1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0" borderId="1" xfId="0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0" xfId="0" applyFont="1" applyBorder="1" applyAlignment="1">
      <alignment horizontal="center" wrapText="1"/>
    </xf>
    <xf numFmtId="0" fontId="0" fillId="0" borderId="14" xfId="0" applyFont="1" applyBorder="1" applyAlignment="1">
      <alignment horizontal="left" wrapText="1"/>
    </xf>
    <xf numFmtId="0" fontId="0" fillId="0" borderId="12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49" fontId="2" fillId="0" borderId="14" xfId="0" applyNumberFormat="1" applyFont="1" applyBorder="1" applyAlignment="1">
      <alignment horizontal="left" wrapText="1"/>
    </xf>
    <xf numFmtId="49" fontId="2" fillId="0" borderId="12" xfId="0" applyNumberFormat="1" applyFont="1" applyBorder="1" applyAlignment="1">
      <alignment horizontal="left" wrapText="1"/>
    </xf>
    <xf numFmtId="49" fontId="2" fillId="0" borderId="11" xfId="0" applyNumberFormat="1" applyFont="1" applyBorder="1" applyAlignment="1">
      <alignment horizontal="left"/>
    </xf>
    <xf numFmtId="49" fontId="2" fillId="0" borderId="14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49" fontId="1" fillId="0" borderId="0" xfId="0" applyNumberFormat="1" applyFont="1" applyAlignment="1">
      <alignment horizontal="left" wrapText="1"/>
    </xf>
    <xf numFmtId="0" fontId="0" fillId="0" borderId="14" xfId="0" applyBorder="1" applyAlignment="1">
      <alignment horizontal="left"/>
    </xf>
    <xf numFmtId="0" fontId="0" fillId="0" borderId="12" xfId="0" applyBorder="1" applyAlignment="1">
      <alignment horizontal="left"/>
    </xf>
    <xf numFmtId="49" fontId="1" fillId="0" borderId="1" xfId="0" applyNumberFormat="1" applyFont="1" applyBorder="1" applyAlignment="1"/>
    <xf numFmtId="0" fontId="10" fillId="0" borderId="1" xfId="0" applyFont="1" applyBorder="1" applyAlignment="1"/>
    <xf numFmtId="0" fontId="10" fillId="0" borderId="1" xfId="0" applyFont="1" applyBorder="1" applyAlignment="1">
      <alignment wrapText="1"/>
    </xf>
    <xf numFmtId="0" fontId="2" fillId="0" borderId="0" xfId="0" applyNumberFormat="1" applyFont="1" applyBorder="1" applyAlignment="1">
      <alignment horizontal="left" wrapText="1"/>
    </xf>
    <xf numFmtId="49" fontId="1" fillId="0" borderId="8" xfId="0" applyNumberFormat="1" applyFont="1" applyBorder="1" applyAlignment="1">
      <alignment horizontal="left"/>
    </xf>
    <xf numFmtId="0" fontId="0" fillId="0" borderId="8" xfId="0" applyBorder="1" applyAlignment="1">
      <alignment horizontal="left" wrapText="1"/>
    </xf>
    <xf numFmtId="0" fontId="2" fillId="0" borderId="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left" wrapText="1"/>
    </xf>
    <xf numFmtId="0" fontId="2" fillId="0" borderId="4" xfId="0" applyNumberFormat="1" applyFont="1" applyBorder="1" applyAlignment="1">
      <alignment horizontal="left" wrapText="1"/>
    </xf>
    <xf numFmtId="0" fontId="2" fillId="0" borderId="5" xfId="0" applyNumberFormat="1" applyFont="1" applyBorder="1" applyAlignment="1">
      <alignment horizontal="left" wrapText="1"/>
    </xf>
    <xf numFmtId="4" fontId="2" fillId="0" borderId="8" xfId="0" applyNumberFormat="1" applyFont="1" applyBorder="1" applyAlignment="1">
      <alignment horizontal="center" wrapText="1"/>
    </xf>
    <xf numFmtId="4" fontId="2" fillId="0" borderId="9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left" wrapText="1"/>
    </xf>
    <xf numFmtId="0" fontId="10" fillId="0" borderId="12" xfId="0" applyFont="1" applyBorder="1" applyAlignment="1">
      <alignment horizontal="left" wrapText="1"/>
    </xf>
    <xf numFmtId="0" fontId="1" fillId="0" borderId="8" xfId="0" applyNumberFormat="1" applyFont="1" applyBorder="1" applyAlignment="1">
      <alignment horizontal="left" wrapText="1"/>
    </xf>
    <xf numFmtId="0" fontId="1" fillId="0" borderId="12" xfId="0" applyNumberFormat="1" applyFont="1" applyBorder="1" applyAlignment="1">
      <alignment horizontal="left" wrapText="1"/>
    </xf>
    <xf numFmtId="0" fontId="1" fillId="0" borderId="9" xfId="0" applyNumberFormat="1" applyFont="1" applyBorder="1" applyAlignment="1">
      <alignment horizontal="left" wrapText="1"/>
    </xf>
    <xf numFmtId="0" fontId="0" fillId="0" borderId="15" xfId="0" applyFont="1" applyBorder="1" applyAlignment="1">
      <alignment horizontal="left" wrapText="1"/>
    </xf>
    <xf numFmtId="0" fontId="1" fillId="0" borderId="0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horizontal="center" wrapText="1"/>
    </xf>
    <xf numFmtId="0" fontId="0" fillId="0" borderId="15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49" fontId="1" fillId="0" borderId="11" xfId="0" applyNumberFormat="1" applyFont="1" applyBorder="1" applyAlignment="1"/>
    <xf numFmtId="0" fontId="10" fillId="0" borderId="14" xfId="0" applyFont="1" applyBorder="1" applyAlignment="1"/>
    <xf numFmtId="0" fontId="10" fillId="0" borderId="12" xfId="0" applyFont="1" applyBorder="1" applyAlignment="1"/>
    <xf numFmtId="0" fontId="1" fillId="0" borderId="14" xfId="0" applyNumberFormat="1" applyFont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95"/>
  <sheetViews>
    <sheetView tabSelected="1" workbookViewId="0">
      <selection sqref="A1:G1"/>
    </sheetView>
  </sheetViews>
  <sheetFormatPr defaultRowHeight="15"/>
  <cols>
    <col min="1" max="1" width="6.28515625" customWidth="1"/>
    <col min="2" max="2" width="9.140625" customWidth="1"/>
    <col min="3" max="3" width="20.42578125" customWidth="1"/>
    <col min="4" max="4" width="14.42578125" customWidth="1"/>
    <col min="5" max="5" width="14.28515625" customWidth="1"/>
    <col min="6" max="6" width="15" customWidth="1"/>
    <col min="7" max="7" width="10.5703125" bestFit="1" customWidth="1"/>
  </cols>
  <sheetData>
    <row r="1" spans="1:7" ht="18.75">
      <c r="A1" s="268" t="s">
        <v>796</v>
      </c>
      <c r="B1" s="268"/>
      <c r="C1" s="268"/>
      <c r="D1" s="268"/>
      <c r="E1" s="268"/>
      <c r="F1" s="268"/>
      <c r="G1" s="268"/>
    </row>
    <row r="2" spans="1:7" ht="18.75">
      <c r="A2" s="268" t="s">
        <v>518</v>
      </c>
      <c r="B2" s="268"/>
      <c r="C2" s="268"/>
      <c r="D2" s="268"/>
      <c r="E2" s="268"/>
      <c r="F2" s="268"/>
      <c r="G2" s="268"/>
    </row>
    <row r="3" spans="1:7" ht="18.75">
      <c r="A3" s="268" t="s">
        <v>795</v>
      </c>
      <c r="B3" s="268"/>
      <c r="C3" s="268"/>
      <c r="D3" s="268"/>
      <c r="E3" s="268"/>
      <c r="F3" s="268"/>
      <c r="G3" s="268"/>
    </row>
    <row r="4" spans="1:7" ht="8.25" customHeight="1">
      <c r="A4" s="4"/>
      <c r="B4" s="4"/>
      <c r="C4" s="4"/>
      <c r="D4" s="4"/>
      <c r="E4" s="4"/>
      <c r="F4" s="4"/>
    </row>
    <row r="5" spans="1:7" ht="37.5" customHeight="1">
      <c r="A5" s="292" t="s">
        <v>317</v>
      </c>
      <c r="B5" s="292"/>
      <c r="C5" s="292"/>
      <c r="D5" s="292"/>
      <c r="E5" s="292"/>
      <c r="F5" s="292"/>
      <c r="G5" s="85"/>
    </row>
    <row r="6" spans="1:7" ht="34.5" customHeight="1">
      <c r="A6" s="292" t="s">
        <v>681</v>
      </c>
      <c r="B6" s="292"/>
      <c r="C6" s="292"/>
      <c r="D6" s="292"/>
      <c r="E6" s="292"/>
      <c r="F6" s="292"/>
      <c r="G6" s="85"/>
    </row>
    <row r="7" spans="1:7">
      <c r="A7" s="1"/>
      <c r="B7" s="4"/>
      <c r="C7" s="4"/>
      <c r="D7" s="4"/>
      <c r="E7" s="4"/>
      <c r="F7" s="4"/>
    </row>
    <row r="8" spans="1:7">
      <c r="A8" s="2"/>
      <c r="B8" s="4"/>
      <c r="C8" s="4"/>
      <c r="D8" s="4"/>
      <c r="E8" s="4"/>
      <c r="F8" s="4"/>
    </row>
    <row r="9" spans="1:7" ht="15.75">
      <c r="A9" s="286" t="s">
        <v>0</v>
      </c>
      <c r="B9" s="286"/>
      <c r="C9" s="286"/>
      <c r="D9" s="286"/>
      <c r="E9" s="286"/>
      <c r="F9" s="286"/>
    </row>
    <row r="10" spans="1:7" ht="15.75">
      <c r="A10" s="293" t="s">
        <v>1</v>
      </c>
      <c r="B10" s="293"/>
      <c r="C10" s="293"/>
      <c r="D10" s="293"/>
      <c r="E10" s="293"/>
      <c r="F10" s="293"/>
      <c r="G10" s="86"/>
    </row>
    <row r="11" spans="1:7" ht="15.75">
      <c r="A11" s="270" t="s">
        <v>682</v>
      </c>
      <c r="B11" s="270"/>
      <c r="C11" s="270"/>
      <c r="D11" s="270"/>
      <c r="E11" s="270"/>
      <c r="F11" s="270"/>
      <c r="G11" s="79"/>
    </row>
    <row r="12" spans="1:7">
      <c r="A12" s="3"/>
      <c r="B12" s="4"/>
      <c r="C12" s="4"/>
      <c r="D12" s="4"/>
      <c r="E12" s="4"/>
      <c r="F12" s="4"/>
    </row>
    <row r="13" spans="1:7">
      <c r="A13" s="4"/>
      <c r="B13" s="4"/>
      <c r="C13" s="4"/>
      <c r="D13" s="4"/>
      <c r="E13" s="4"/>
      <c r="F13" s="4"/>
    </row>
    <row r="14" spans="1:7" ht="18.75">
      <c r="A14" s="268" t="s">
        <v>2</v>
      </c>
      <c r="B14" s="268"/>
      <c r="C14" s="268"/>
      <c r="D14" s="268"/>
      <c r="E14" s="268"/>
      <c r="F14" s="268"/>
      <c r="G14" s="268"/>
    </row>
    <row r="15" spans="1:7" ht="15.75">
      <c r="A15" s="196" t="s">
        <v>683</v>
      </c>
      <c r="B15" s="86"/>
      <c r="C15" s="86"/>
      <c r="D15" s="86"/>
      <c r="E15" s="86"/>
      <c r="F15" s="86"/>
      <c r="G15" s="87"/>
    </row>
    <row r="16" spans="1:7" ht="15.75">
      <c r="A16" s="118" t="s">
        <v>520</v>
      </c>
      <c r="B16" s="118"/>
      <c r="C16" s="118"/>
      <c r="D16" s="118"/>
      <c r="E16" s="118"/>
      <c r="F16" s="118"/>
      <c r="G16" s="87"/>
    </row>
    <row r="17" spans="1:7" ht="31.5" customHeight="1">
      <c r="A17" s="270" t="s">
        <v>587</v>
      </c>
      <c r="B17" s="270"/>
      <c r="C17" s="270"/>
      <c r="D17" s="270"/>
      <c r="E17" s="270"/>
      <c r="F17" s="270"/>
      <c r="G17" s="95"/>
    </row>
    <row r="18" spans="1:7">
      <c r="A18" s="3"/>
      <c r="B18" s="4"/>
      <c r="C18" s="4"/>
      <c r="D18" s="4"/>
      <c r="E18" s="4"/>
      <c r="F18" s="4"/>
    </row>
    <row r="19" spans="1:7" ht="45.75" customHeight="1">
      <c r="A19" s="270" t="s">
        <v>521</v>
      </c>
      <c r="B19" s="270"/>
      <c r="C19" s="270"/>
      <c r="D19" s="270"/>
      <c r="E19" s="270"/>
      <c r="F19" s="270"/>
      <c r="G19" s="98"/>
    </row>
    <row r="20" spans="1:7">
      <c r="A20" s="3"/>
      <c r="B20" s="4"/>
      <c r="C20" s="4"/>
      <c r="D20" s="4"/>
      <c r="E20" s="4"/>
      <c r="F20" s="4"/>
    </row>
    <row r="21" spans="1:7" ht="31.5" customHeight="1">
      <c r="A21" s="270" t="s">
        <v>588</v>
      </c>
      <c r="B21" s="270"/>
      <c r="C21" s="270"/>
      <c r="D21" s="270"/>
      <c r="E21" s="270"/>
      <c r="F21" s="270"/>
      <c r="G21" s="98"/>
    </row>
    <row r="22" spans="1:7" ht="15.75">
      <c r="A22" s="6"/>
      <c r="B22" s="90"/>
      <c r="C22" s="90"/>
      <c r="D22" s="90"/>
      <c r="E22" s="90"/>
      <c r="F22" s="90"/>
      <c r="G22" s="88"/>
    </row>
    <row r="23" spans="1:7" ht="46.5" customHeight="1">
      <c r="A23" s="270" t="s">
        <v>594</v>
      </c>
      <c r="B23" s="270"/>
      <c r="C23" s="270"/>
      <c r="D23" s="270"/>
      <c r="E23" s="270"/>
      <c r="F23" s="270"/>
      <c r="G23" s="98"/>
    </row>
    <row r="24" spans="1:7" ht="15.75">
      <c r="A24" s="6"/>
      <c r="B24" s="90"/>
      <c r="C24" s="90"/>
      <c r="D24" s="90"/>
      <c r="E24" s="90"/>
      <c r="F24" s="90"/>
      <c r="G24" s="88"/>
    </row>
    <row r="25" spans="1:7" ht="30.75" customHeight="1">
      <c r="A25" s="270" t="s">
        <v>3</v>
      </c>
      <c r="B25" s="270"/>
      <c r="C25" s="270"/>
      <c r="D25" s="270"/>
      <c r="E25" s="270"/>
      <c r="F25" s="270"/>
      <c r="G25" s="97"/>
    </row>
    <row r="26" spans="1:7" ht="15.75">
      <c r="A26" s="6"/>
      <c r="B26" s="4"/>
      <c r="C26" s="4"/>
      <c r="D26" s="4"/>
      <c r="E26" s="4"/>
      <c r="F26" s="4"/>
    </row>
    <row r="27" spans="1:7" ht="15.75">
      <c r="A27" s="7"/>
      <c r="B27" s="4"/>
      <c r="C27" s="4"/>
      <c r="D27" s="4"/>
      <c r="E27" s="4"/>
      <c r="F27" s="4"/>
    </row>
    <row r="28" spans="1:7" ht="15.75">
      <c r="A28" s="7"/>
      <c r="B28" s="4"/>
      <c r="C28" s="4"/>
      <c r="D28" s="4"/>
      <c r="E28" s="4"/>
      <c r="F28" s="4"/>
    </row>
    <row r="29" spans="1:7" ht="15.75">
      <c r="A29" s="7"/>
      <c r="B29" s="4"/>
      <c r="C29" s="4"/>
      <c r="D29" s="4"/>
      <c r="E29" s="4"/>
      <c r="F29" s="4"/>
    </row>
    <row r="30" spans="1:7" ht="15.75">
      <c r="A30" s="7"/>
      <c r="B30" s="4"/>
      <c r="C30" s="4"/>
      <c r="D30" s="4"/>
      <c r="E30" s="4"/>
      <c r="F30" s="4"/>
    </row>
    <row r="31" spans="1:7" ht="15.75">
      <c r="A31" s="7"/>
      <c r="B31" s="4"/>
      <c r="C31" s="4"/>
      <c r="D31" s="4"/>
      <c r="E31" s="4"/>
      <c r="F31" s="4"/>
    </row>
    <row r="32" spans="1:7" ht="15.75">
      <c r="A32" s="7"/>
      <c r="B32" s="4"/>
      <c r="C32" s="4"/>
      <c r="D32" s="4"/>
      <c r="E32" s="4"/>
      <c r="F32" s="4"/>
    </row>
    <row r="33" spans="1:7" ht="15.75">
      <c r="A33" s="7"/>
      <c r="B33" s="4"/>
      <c r="C33" s="4"/>
      <c r="D33" s="4"/>
      <c r="E33" s="4"/>
      <c r="F33" s="4"/>
    </row>
    <row r="34" spans="1:7" ht="15.75">
      <c r="A34" s="7"/>
      <c r="B34" s="4"/>
      <c r="C34" s="4"/>
      <c r="D34" s="4"/>
      <c r="E34" s="4"/>
      <c r="F34" s="4"/>
    </row>
    <row r="35" spans="1:7" ht="15.75">
      <c r="A35" s="7"/>
      <c r="B35" s="4"/>
      <c r="C35" s="4"/>
      <c r="D35" s="4"/>
      <c r="E35" s="4"/>
      <c r="F35" s="4"/>
    </row>
    <row r="36" spans="1:7" ht="15.75">
      <c r="A36" s="7"/>
      <c r="B36" s="4"/>
      <c r="C36" s="4"/>
      <c r="D36" s="4"/>
      <c r="E36" s="4"/>
      <c r="F36" s="4"/>
    </row>
    <row r="37" spans="1:7" ht="15.75">
      <c r="A37" s="7"/>
      <c r="B37" s="4"/>
      <c r="C37" s="4"/>
      <c r="D37" s="4"/>
      <c r="E37" s="4"/>
      <c r="F37" s="4"/>
    </row>
    <row r="38" spans="1:7" ht="15.75">
      <c r="A38" s="7"/>
      <c r="B38" s="4"/>
      <c r="C38" s="4"/>
      <c r="D38" s="4"/>
      <c r="E38" s="4"/>
      <c r="F38" s="4"/>
    </row>
    <row r="39" spans="1:7" ht="15.75">
      <c r="A39" s="7"/>
      <c r="B39" s="4"/>
      <c r="C39" s="4"/>
      <c r="D39" s="4"/>
      <c r="E39" s="4"/>
      <c r="F39" s="4"/>
    </row>
    <row r="40" spans="1:7" ht="15.75">
      <c r="A40" s="7"/>
      <c r="B40" s="4"/>
      <c r="C40" s="4"/>
      <c r="D40" s="4"/>
      <c r="E40" s="4"/>
      <c r="F40" s="4"/>
    </row>
    <row r="41" spans="1:7" ht="15.75">
      <c r="A41" s="7"/>
      <c r="B41" s="4"/>
      <c r="C41" s="4"/>
      <c r="D41" s="4"/>
      <c r="E41" s="4"/>
      <c r="F41" s="4"/>
    </row>
    <row r="42" spans="1:7" ht="15.75">
      <c r="A42" s="7"/>
      <c r="B42" s="4"/>
      <c r="C42" s="4"/>
      <c r="D42" s="4"/>
      <c r="E42" s="4"/>
      <c r="F42" s="4"/>
    </row>
    <row r="43" spans="1:7">
      <c r="A43" s="4"/>
      <c r="B43" s="4"/>
      <c r="C43" s="4"/>
      <c r="D43" s="4"/>
      <c r="E43" s="4"/>
      <c r="F43" s="4"/>
    </row>
    <row r="44" spans="1:7">
      <c r="A44" s="290" t="s">
        <v>4</v>
      </c>
      <c r="B44" s="290"/>
      <c r="C44" s="4"/>
      <c r="D44" s="4"/>
      <c r="E44" s="4"/>
      <c r="F44" s="4"/>
    </row>
    <row r="45" spans="1:7">
      <c r="A45" s="4"/>
      <c r="B45" s="4"/>
      <c r="C45" s="4"/>
      <c r="D45" s="4"/>
      <c r="E45" s="4"/>
      <c r="F45" s="4"/>
    </row>
    <row r="46" spans="1:7" ht="18.75">
      <c r="A46" s="268" t="s">
        <v>5</v>
      </c>
      <c r="B46" s="268"/>
      <c r="C46" s="268"/>
      <c r="D46" s="268"/>
      <c r="E46" s="268"/>
      <c r="F46" s="268"/>
      <c r="G46" s="268"/>
    </row>
    <row r="47" spans="1:7" ht="18.75">
      <c r="A47" s="268" t="s">
        <v>6</v>
      </c>
      <c r="B47" s="268"/>
      <c r="C47" s="268"/>
      <c r="D47" s="268"/>
      <c r="E47" s="268"/>
      <c r="F47" s="268"/>
      <c r="G47" s="268"/>
    </row>
    <row r="48" spans="1:7" ht="18.75">
      <c r="A48" s="268" t="s">
        <v>684</v>
      </c>
      <c r="B48" s="268"/>
      <c r="C48" s="268"/>
      <c r="D48" s="268"/>
      <c r="E48" s="268"/>
      <c r="F48" s="268"/>
      <c r="G48" s="268"/>
    </row>
    <row r="49" spans="1:7">
      <c r="A49" s="4"/>
      <c r="B49" s="4"/>
      <c r="C49" s="4"/>
      <c r="D49" s="4"/>
      <c r="E49" s="4"/>
      <c r="F49" s="4"/>
    </row>
    <row r="50" spans="1:7" ht="15" customHeight="1">
      <c r="A50" s="269" t="s">
        <v>673</v>
      </c>
      <c r="B50" s="269"/>
      <c r="C50" s="269"/>
      <c r="D50" s="269"/>
      <c r="E50" s="269"/>
      <c r="F50" s="269"/>
      <c r="G50" s="91"/>
    </row>
    <row r="51" spans="1:7" ht="15" customHeight="1">
      <c r="A51" s="269"/>
      <c r="B51" s="269"/>
      <c r="C51" s="269"/>
      <c r="D51" s="269"/>
      <c r="E51" s="269"/>
      <c r="F51" s="269"/>
      <c r="G51" s="91"/>
    </row>
    <row r="52" spans="1:7">
      <c r="A52" s="269"/>
      <c r="B52" s="269"/>
      <c r="C52" s="269"/>
      <c r="D52" s="269"/>
      <c r="E52" s="269"/>
      <c r="F52" s="269"/>
    </row>
    <row r="53" spans="1:7" s="79" customFormat="1" ht="15.75">
      <c r="A53" s="102"/>
      <c r="B53" s="102"/>
      <c r="C53" s="102"/>
      <c r="D53" s="102"/>
      <c r="E53" s="102"/>
      <c r="F53" s="102"/>
    </row>
    <row r="54" spans="1:7" s="79" customFormat="1" ht="15.75">
      <c r="A54" s="102"/>
      <c r="B54" s="102"/>
      <c r="C54" s="102"/>
      <c r="D54" s="102"/>
      <c r="E54" s="102"/>
      <c r="F54" s="102"/>
    </row>
    <row r="55" spans="1:7" ht="15.75">
      <c r="A55" s="92" t="s">
        <v>7</v>
      </c>
      <c r="B55" s="92"/>
      <c r="C55" s="93"/>
      <c r="D55" s="94" t="s">
        <v>595</v>
      </c>
      <c r="E55" s="4"/>
      <c r="F55" s="4"/>
    </row>
    <row r="56" spans="1:7" ht="15.75">
      <c r="A56" s="286" t="s">
        <v>8</v>
      </c>
      <c r="B56" s="286"/>
      <c r="C56" s="286"/>
      <c r="D56" s="183" t="s">
        <v>597</v>
      </c>
      <c r="E56" s="4"/>
      <c r="F56" s="4"/>
    </row>
    <row r="57" spans="1:7" ht="15.75">
      <c r="A57" s="287" t="s">
        <v>9</v>
      </c>
      <c r="B57" s="287"/>
      <c r="C57" s="287"/>
      <c r="D57" s="94" t="s">
        <v>596</v>
      </c>
      <c r="E57" s="4"/>
      <c r="F57" s="4"/>
    </row>
    <row r="58" spans="1:7" ht="15.75">
      <c r="A58" s="286" t="s">
        <v>8</v>
      </c>
      <c r="B58" s="286"/>
      <c r="C58" s="286"/>
      <c r="D58" s="183" t="s">
        <v>597</v>
      </c>
      <c r="E58" s="4"/>
      <c r="F58" s="4"/>
    </row>
    <row r="59" spans="1:7">
      <c r="A59" s="4"/>
      <c r="B59" s="4"/>
      <c r="C59" s="4"/>
      <c r="D59" s="9"/>
      <c r="E59" s="4"/>
      <c r="F59" s="4"/>
    </row>
    <row r="60" spans="1:7">
      <c r="A60" s="4"/>
      <c r="B60" s="4"/>
      <c r="C60" s="4"/>
      <c r="D60" s="4"/>
      <c r="E60" s="4"/>
      <c r="F60" s="4"/>
    </row>
    <row r="61" spans="1:7">
      <c r="A61" s="4"/>
      <c r="B61" s="4"/>
      <c r="C61" s="4"/>
      <c r="D61" s="4"/>
      <c r="E61" s="4"/>
      <c r="F61" s="4"/>
    </row>
    <row r="62" spans="1:7" ht="33" customHeight="1">
      <c r="A62" s="270" t="s">
        <v>674</v>
      </c>
      <c r="B62" s="270"/>
      <c r="C62" s="270"/>
      <c r="D62" s="270"/>
      <c r="E62" s="270"/>
      <c r="F62" s="270"/>
      <c r="G62" s="89"/>
    </row>
    <row r="63" spans="1:7" ht="15.75">
      <c r="A63" s="90"/>
      <c r="B63" s="90"/>
      <c r="C63" s="90"/>
      <c r="D63" s="90"/>
      <c r="E63" s="90"/>
      <c r="F63" s="90"/>
      <c r="G63" s="88"/>
    </row>
    <row r="64" spans="1:7" ht="15.75">
      <c r="A64" s="288" t="s">
        <v>685</v>
      </c>
      <c r="B64" s="288"/>
      <c r="C64" s="288"/>
      <c r="D64" s="288"/>
      <c r="E64" s="288"/>
      <c r="F64" s="288"/>
      <c r="G64" s="288"/>
    </row>
    <row r="65" spans="1:7" ht="15.75">
      <c r="A65" s="90"/>
      <c r="B65" s="90"/>
      <c r="C65" s="90"/>
      <c r="D65" s="90"/>
      <c r="E65" s="90"/>
      <c r="F65" s="90"/>
      <c r="G65" s="88"/>
    </row>
    <row r="66" spans="1:7" ht="15.75">
      <c r="A66" s="286" t="s">
        <v>10</v>
      </c>
      <c r="B66" s="286"/>
      <c r="C66" s="286"/>
      <c r="D66" s="183" t="s">
        <v>698</v>
      </c>
      <c r="E66" s="90"/>
      <c r="F66" s="90"/>
      <c r="G66" s="88"/>
    </row>
    <row r="67" spans="1:7" ht="15.75">
      <c r="A67" s="286" t="s">
        <v>11</v>
      </c>
      <c r="B67" s="286"/>
      <c r="C67" s="286"/>
      <c r="D67" s="183" t="s">
        <v>699</v>
      </c>
      <c r="E67" s="90"/>
      <c r="F67" s="90"/>
      <c r="G67" s="88"/>
    </row>
    <row r="68" spans="1:7">
      <c r="A68" s="4"/>
      <c r="B68" s="4"/>
      <c r="C68" s="4"/>
      <c r="D68" s="4"/>
      <c r="E68" s="4"/>
      <c r="F68" s="4"/>
    </row>
    <row r="69" spans="1:7">
      <c r="A69" s="4"/>
      <c r="B69" s="4"/>
      <c r="C69" s="4"/>
      <c r="D69" s="4"/>
      <c r="E69" s="4"/>
      <c r="F69" s="4"/>
    </row>
    <row r="70" spans="1:7">
      <c r="A70" s="4"/>
      <c r="B70" s="4"/>
      <c r="C70" s="4"/>
      <c r="D70" s="4"/>
      <c r="E70" s="4"/>
      <c r="F70" s="4"/>
    </row>
    <row r="71" spans="1:7">
      <c r="A71" s="4"/>
      <c r="B71" s="4"/>
      <c r="C71" s="4"/>
      <c r="D71" s="4"/>
      <c r="E71" s="4"/>
      <c r="F71" s="4"/>
    </row>
    <row r="72" spans="1:7">
      <c r="A72" s="4"/>
      <c r="B72" s="4"/>
      <c r="C72" s="4"/>
      <c r="D72" s="4"/>
      <c r="E72" s="4"/>
      <c r="F72" s="4"/>
    </row>
    <row r="73" spans="1:7">
      <c r="A73" s="4"/>
      <c r="B73" s="4"/>
      <c r="C73" s="4"/>
      <c r="D73" s="4"/>
      <c r="E73" s="4"/>
      <c r="F73" s="4"/>
    </row>
    <row r="74" spans="1:7">
      <c r="A74" s="4"/>
      <c r="B74" s="4"/>
      <c r="C74" s="4"/>
      <c r="D74" s="4"/>
      <c r="E74" s="4"/>
      <c r="F74" s="4"/>
    </row>
    <row r="75" spans="1:7">
      <c r="A75" s="4"/>
      <c r="B75" s="4"/>
      <c r="C75" s="4"/>
      <c r="D75" s="4"/>
      <c r="E75" s="4"/>
      <c r="F75" s="4"/>
    </row>
    <row r="76" spans="1:7">
      <c r="A76" s="4"/>
      <c r="B76" s="4"/>
      <c r="C76" s="4"/>
      <c r="D76" s="4"/>
      <c r="E76" s="4"/>
      <c r="F76" s="4"/>
    </row>
    <row r="77" spans="1:7">
      <c r="A77" s="4"/>
      <c r="B77" s="4"/>
      <c r="C77" s="4"/>
      <c r="D77" s="4"/>
      <c r="E77" s="4"/>
      <c r="F77" s="4"/>
    </row>
    <row r="78" spans="1:7">
      <c r="A78" s="4"/>
      <c r="B78" s="4"/>
      <c r="C78" s="4"/>
      <c r="D78" s="4"/>
      <c r="E78" s="4"/>
      <c r="F78" s="4"/>
    </row>
    <row r="79" spans="1:7">
      <c r="A79" s="4"/>
      <c r="B79" s="4"/>
      <c r="C79" s="4"/>
      <c r="D79" s="4"/>
      <c r="E79" s="4"/>
      <c r="F79" s="4"/>
    </row>
    <row r="80" spans="1:7">
      <c r="A80" s="4"/>
      <c r="B80" s="4"/>
      <c r="C80" s="4"/>
      <c r="D80" s="4"/>
      <c r="E80" s="4"/>
      <c r="F80" s="4"/>
    </row>
    <row r="81" spans="1:7">
      <c r="A81" s="4"/>
      <c r="B81" s="4"/>
      <c r="C81" s="4"/>
      <c r="D81" s="4"/>
      <c r="E81" s="4"/>
      <c r="F81" s="4"/>
    </row>
    <row r="82" spans="1:7">
      <c r="A82" s="4"/>
      <c r="B82" s="4"/>
      <c r="C82" s="4"/>
      <c r="D82" s="4"/>
      <c r="E82" s="4"/>
      <c r="F82" s="4"/>
    </row>
    <row r="83" spans="1:7">
      <c r="A83" s="4"/>
      <c r="B83" s="4"/>
      <c r="C83" s="4"/>
      <c r="D83" s="4"/>
      <c r="E83" s="4"/>
      <c r="F83" s="4"/>
    </row>
    <row r="84" spans="1:7">
      <c r="A84" s="4"/>
      <c r="B84" s="4"/>
      <c r="C84" s="4"/>
      <c r="D84" s="4"/>
      <c r="E84" s="4"/>
      <c r="F84" s="4"/>
    </row>
    <row r="85" spans="1:7">
      <c r="A85" s="4"/>
      <c r="B85" s="4"/>
      <c r="C85" s="4"/>
      <c r="D85" s="4"/>
      <c r="E85" s="4"/>
      <c r="F85" s="4"/>
    </row>
    <row r="86" spans="1:7">
      <c r="A86" s="4"/>
      <c r="B86" s="4"/>
      <c r="C86" s="4"/>
      <c r="D86" s="4"/>
      <c r="E86" s="4"/>
      <c r="F86" s="4"/>
    </row>
    <row r="87" spans="1:7">
      <c r="A87" s="4"/>
      <c r="B87" s="4"/>
      <c r="C87" s="4"/>
      <c r="D87" s="4"/>
      <c r="E87" s="4"/>
      <c r="F87" s="4"/>
    </row>
    <row r="88" spans="1:7">
      <c r="A88" s="4"/>
      <c r="B88" s="4"/>
      <c r="C88" s="4"/>
      <c r="D88" s="4"/>
      <c r="E88" s="4"/>
      <c r="F88" s="4"/>
    </row>
    <row r="89" spans="1:7">
      <c r="A89" s="4"/>
      <c r="B89" s="4"/>
      <c r="C89" s="4"/>
      <c r="D89" s="4"/>
      <c r="E89" s="4"/>
      <c r="F89" s="4"/>
    </row>
    <row r="90" spans="1:7" ht="18.75">
      <c r="A90" s="268" t="s">
        <v>686</v>
      </c>
      <c r="B90" s="268"/>
      <c r="C90" s="268"/>
      <c r="D90" s="268"/>
      <c r="E90" s="268"/>
      <c r="F90" s="268"/>
      <c r="G90" s="113"/>
    </row>
    <row r="91" spans="1:7">
      <c r="A91" s="4"/>
      <c r="B91" s="4"/>
      <c r="C91" s="4"/>
      <c r="D91" s="4"/>
      <c r="E91" s="4"/>
      <c r="F91" s="4"/>
    </row>
    <row r="92" spans="1:7">
      <c r="A92" s="4"/>
      <c r="B92" s="4"/>
      <c r="C92" s="4"/>
      <c r="D92" s="4"/>
      <c r="E92" s="4"/>
      <c r="F92" s="4"/>
    </row>
    <row r="93" spans="1:7" ht="28.5" customHeight="1">
      <c r="A93" s="291" t="s">
        <v>12</v>
      </c>
      <c r="B93" s="291"/>
      <c r="C93" s="181" t="s">
        <v>598</v>
      </c>
      <c r="D93" s="29" t="s">
        <v>13</v>
      </c>
      <c r="E93" s="197" t="s">
        <v>687</v>
      </c>
      <c r="F93" s="29" t="s">
        <v>14</v>
      </c>
    </row>
    <row r="94" spans="1:7">
      <c r="A94" s="256">
        <v>1</v>
      </c>
      <c r="B94" s="256"/>
      <c r="C94" s="10">
        <v>2</v>
      </c>
      <c r="D94" s="10">
        <v>3</v>
      </c>
      <c r="E94" s="10">
        <v>4</v>
      </c>
      <c r="F94" s="10">
        <v>5</v>
      </c>
    </row>
    <row r="95" spans="1:7">
      <c r="A95" s="284" t="s">
        <v>15</v>
      </c>
      <c r="B95" s="285"/>
      <c r="C95" s="33">
        <v>32746605</v>
      </c>
      <c r="D95" s="33">
        <v>43193194.109999999</v>
      </c>
      <c r="E95" s="33">
        <v>43301820.340000004</v>
      </c>
      <c r="F95" s="33">
        <f>E95/D95*100</f>
        <v>100.2514892270374</v>
      </c>
    </row>
    <row r="96" spans="1:7">
      <c r="A96" s="282" t="s">
        <v>16</v>
      </c>
      <c r="B96" s="283"/>
      <c r="C96" s="12"/>
      <c r="D96" s="12"/>
      <c r="E96" s="12"/>
      <c r="F96" s="11"/>
    </row>
    <row r="97" spans="1:7">
      <c r="A97" s="280" t="s">
        <v>17</v>
      </c>
      <c r="B97" s="281"/>
      <c r="C97" s="13">
        <v>4809820</v>
      </c>
      <c r="D97" s="13">
        <v>12913129.75</v>
      </c>
      <c r="E97" s="13">
        <v>12845398.800000001</v>
      </c>
      <c r="F97" s="11">
        <f t="shared" ref="F97:F100" si="0">E97/D97*100</f>
        <v>99.475487729843351</v>
      </c>
    </row>
    <row r="98" spans="1:7">
      <c r="A98" s="284" t="s">
        <v>18</v>
      </c>
      <c r="B98" s="285"/>
      <c r="C98" s="33">
        <v>32136546</v>
      </c>
      <c r="D98" s="33">
        <v>43163008.109999999</v>
      </c>
      <c r="E98" s="33">
        <v>41327728.939999998</v>
      </c>
      <c r="F98" s="33">
        <f t="shared" si="0"/>
        <v>95.748027650615015</v>
      </c>
    </row>
    <row r="99" spans="1:7">
      <c r="A99" s="282" t="s">
        <v>19</v>
      </c>
      <c r="B99" s="283"/>
      <c r="C99" s="12"/>
      <c r="D99" s="12"/>
      <c r="E99" s="12"/>
      <c r="F99" s="11"/>
    </row>
    <row r="100" spans="1:7">
      <c r="A100" s="280" t="s">
        <v>17</v>
      </c>
      <c r="B100" s="281"/>
      <c r="C100" s="13">
        <v>4809820</v>
      </c>
      <c r="D100" s="13">
        <v>12913129.75</v>
      </c>
      <c r="E100" s="13">
        <v>12845398.800000001</v>
      </c>
      <c r="F100" s="14">
        <f t="shared" si="0"/>
        <v>99.475487729843351</v>
      </c>
    </row>
    <row r="101" spans="1:7">
      <c r="A101" s="265" t="s">
        <v>20</v>
      </c>
      <c r="B101" s="289"/>
      <c r="C101" s="27">
        <f>C95-C98</f>
        <v>610059</v>
      </c>
      <c r="D101" s="27">
        <f t="shared" ref="D101:E101" si="1">D95-D98</f>
        <v>30186</v>
      </c>
      <c r="E101" s="27">
        <f t="shared" si="1"/>
        <v>1974091.400000006</v>
      </c>
      <c r="F101" s="34" t="s">
        <v>21</v>
      </c>
    </row>
    <row r="102" spans="1:7">
      <c r="A102" s="4"/>
      <c r="B102" s="4"/>
      <c r="C102" s="4"/>
      <c r="D102" s="4"/>
      <c r="E102" s="4"/>
      <c r="F102" s="4"/>
    </row>
    <row r="103" spans="1:7">
      <c r="A103" s="4"/>
      <c r="B103" s="4"/>
      <c r="C103" s="4"/>
      <c r="D103" s="4"/>
      <c r="E103" s="4"/>
      <c r="F103" s="4"/>
    </row>
    <row r="104" spans="1:7" ht="127.5" customHeight="1">
      <c r="A104" s="276" t="s">
        <v>589</v>
      </c>
      <c r="B104" s="276"/>
      <c r="C104" s="276"/>
      <c r="D104" s="276"/>
      <c r="E104" s="276"/>
      <c r="F104" s="276"/>
      <c r="G104" s="96"/>
    </row>
    <row r="105" spans="1:7">
      <c r="A105" s="8"/>
      <c r="B105" s="8"/>
      <c r="C105" s="8"/>
      <c r="D105" s="8"/>
      <c r="E105" s="8"/>
      <c r="F105" s="8"/>
    </row>
    <row r="106" spans="1:7">
      <c r="A106" s="4"/>
      <c r="B106" s="4"/>
      <c r="C106" s="4"/>
      <c r="D106" s="4"/>
      <c r="E106" s="4"/>
      <c r="F106" s="4"/>
    </row>
    <row r="107" spans="1:7">
      <c r="A107" s="4"/>
      <c r="B107" s="4"/>
      <c r="C107" s="4"/>
      <c r="D107" s="4"/>
      <c r="E107" s="4"/>
      <c r="F107" s="4"/>
    </row>
    <row r="108" spans="1:7">
      <c r="A108" s="4"/>
      <c r="B108" s="4"/>
      <c r="C108" s="4"/>
      <c r="D108" s="4"/>
      <c r="E108" s="4"/>
      <c r="F108" s="4"/>
    </row>
    <row r="109" spans="1:7">
      <c r="A109" s="4"/>
      <c r="B109" s="4"/>
      <c r="C109" s="4"/>
      <c r="D109" s="4"/>
      <c r="E109" s="4"/>
      <c r="F109" s="4"/>
    </row>
    <row r="110" spans="1:7">
      <c r="A110" s="4"/>
      <c r="B110" s="4"/>
      <c r="C110" s="4"/>
      <c r="D110" s="4"/>
      <c r="E110" s="4"/>
      <c r="F110" s="4"/>
    </row>
    <row r="111" spans="1:7">
      <c r="A111" s="4"/>
      <c r="B111" s="4"/>
      <c r="C111" s="4"/>
      <c r="D111" s="4"/>
      <c r="E111" s="4"/>
      <c r="F111" s="4"/>
    </row>
    <row r="112" spans="1:7">
      <c r="A112" s="4"/>
      <c r="B112" s="4"/>
      <c r="C112" s="4"/>
      <c r="D112" s="4"/>
      <c r="E112" s="4"/>
      <c r="F112" s="4"/>
    </row>
    <row r="113" spans="1:6">
      <c r="A113" s="4"/>
      <c r="B113" s="4"/>
      <c r="C113" s="4"/>
      <c r="D113" s="4"/>
      <c r="E113" s="4"/>
      <c r="F113" s="4"/>
    </row>
    <row r="114" spans="1:6">
      <c r="A114" s="4"/>
      <c r="B114" s="4"/>
      <c r="C114" s="4"/>
      <c r="D114" s="4"/>
      <c r="E114" s="4"/>
      <c r="F114" s="4"/>
    </row>
    <row r="115" spans="1:6">
      <c r="A115" s="4"/>
      <c r="B115" s="4"/>
      <c r="C115" s="4"/>
      <c r="D115" s="4"/>
      <c r="E115" s="4"/>
      <c r="F115" s="4"/>
    </row>
    <row r="116" spans="1:6">
      <c r="A116" s="4"/>
      <c r="B116" s="4"/>
      <c r="C116" s="4"/>
      <c r="D116" s="4"/>
      <c r="E116" s="4"/>
      <c r="F116" s="4"/>
    </row>
    <row r="117" spans="1:6">
      <c r="A117" s="4"/>
      <c r="B117" s="4"/>
      <c r="C117" s="4"/>
      <c r="D117" s="4"/>
      <c r="E117" s="4"/>
      <c r="F117" s="4"/>
    </row>
    <row r="118" spans="1:6">
      <c r="A118" s="4"/>
      <c r="B118" s="4"/>
      <c r="C118" s="4"/>
      <c r="D118" s="4"/>
      <c r="E118" s="4"/>
      <c r="F118" s="4"/>
    </row>
    <row r="119" spans="1:6">
      <c r="A119" s="4"/>
      <c r="B119" s="4"/>
      <c r="C119" s="4"/>
      <c r="D119" s="4"/>
      <c r="E119" s="4"/>
      <c r="F119" s="4"/>
    </row>
    <row r="120" spans="1:6">
      <c r="A120" s="4"/>
      <c r="B120" s="4"/>
      <c r="C120" s="4"/>
      <c r="D120" s="4"/>
      <c r="E120" s="4"/>
      <c r="F120" s="4"/>
    </row>
    <row r="121" spans="1:6">
      <c r="A121" s="4"/>
      <c r="B121" s="4"/>
      <c r="C121" s="4"/>
      <c r="D121" s="4"/>
      <c r="E121" s="4"/>
      <c r="F121" s="4"/>
    </row>
    <row r="122" spans="1:6">
      <c r="A122" s="4"/>
      <c r="B122" s="4"/>
      <c r="C122" s="4"/>
      <c r="D122" s="4"/>
      <c r="E122" s="4"/>
      <c r="F122" s="4"/>
    </row>
    <row r="123" spans="1:6">
      <c r="A123" s="4"/>
      <c r="B123" s="4"/>
      <c r="C123" s="4"/>
      <c r="D123" s="4"/>
      <c r="E123" s="4"/>
      <c r="F123" s="4"/>
    </row>
    <row r="124" spans="1:6">
      <c r="A124" s="4"/>
      <c r="B124" s="4"/>
      <c r="C124" s="4"/>
      <c r="D124" s="4"/>
      <c r="E124" s="4"/>
      <c r="F124" s="4"/>
    </row>
    <row r="125" spans="1:6">
      <c r="A125" s="4"/>
      <c r="B125" s="4"/>
      <c r="C125" s="4"/>
      <c r="D125" s="4"/>
      <c r="E125" s="4"/>
      <c r="F125" s="4"/>
    </row>
    <row r="126" spans="1:6">
      <c r="A126" s="4"/>
      <c r="B126" s="4"/>
      <c r="C126" s="4"/>
      <c r="D126" s="4"/>
      <c r="E126" s="4"/>
      <c r="F126" s="4"/>
    </row>
    <row r="127" spans="1:6" s="79" customFormat="1">
      <c r="A127" s="4"/>
      <c r="B127" s="4"/>
      <c r="C127" s="4"/>
      <c r="D127" s="4"/>
      <c r="E127" s="4"/>
      <c r="F127" s="4"/>
    </row>
    <row r="128" spans="1:6" s="79" customFormat="1">
      <c r="A128" s="4"/>
      <c r="B128" s="4"/>
      <c r="C128" s="4"/>
      <c r="D128" s="4"/>
      <c r="E128" s="4"/>
      <c r="F128" s="4"/>
    </row>
    <row r="129" spans="1:7">
      <c r="A129" s="4"/>
      <c r="B129" s="4"/>
      <c r="C129" s="4"/>
      <c r="D129" s="4"/>
      <c r="E129" s="4"/>
      <c r="F129" s="4"/>
    </row>
    <row r="130" spans="1:7" ht="39.75" customHeight="1">
      <c r="A130" s="19" t="s">
        <v>688</v>
      </c>
      <c r="B130" s="20"/>
      <c r="C130" s="20"/>
      <c r="D130" s="20"/>
      <c r="E130" s="20"/>
      <c r="F130" s="20"/>
      <c r="G130" s="5"/>
    </row>
    <row r="131" spans="1:7" ht="28.5">
      <c r="A131" s="21" t="s">
        <v>22</v>
      </c>
      <c r="B131" s="21"/>
      <c r="C131" s="21" t="s">
        <v>23</v>
      </c>
      <c r="D131" s="21" t="s">
        <v>599</v>
      </c>
      <c r="E131" s="21" t="s">
        <v>13</v>
      </c>
      <c r="F131" s="21" t="s">
        <v>689</v>
      </c>
      <c r="G131" s="152"/>
    </row>
    <row r="132" spans="1:7">
      <c r="A132" s="157">
        <v>1</v>
      </c>
      <c r="B132" s="157">
        <v>2</v>
      </c>
      <c r="C132" s="157">
        <v>3</v>
      </c>
      <c r="D132" s="157">
        <v>4</v>
      </c>
      <c r="E132" s="157">
        <v>5</v>
      </c>
      <c r="F132" s="157">
        <v>6</v>
      </c>
      <c r="G132" s="153"/>
    </row>
    <row r="133" spans="1:7">
      <c r="A133" s="22" t="s">
        <v>24</v>
      </c>
      <c r="B133" s="23"/>
      <c r="C133" s="24" t="s">
        <v>25</v>
      </c>
      <c r="D133" s="14">
        <v>0</v>
      </c>
      <c r="E133" s="14">
        <v>1122937.75</v>
      </c>
      <c r="F133" s="14">
        <v>1122937.75</v>
      </c>
      <c r="G133" s="49"/>
    </row>
    <row r="134" spans="1:7">
      <c r="A134" s="22" t="s">
        <v>26</v>
      </c>
      <c r="B134" s="23"/>
      <c r="C134" s="24" t="s">
        <v>27</v>
      </c>
      <c r="D134" s="14">
        <v>40813</v>
      </c>
      <c r="E134" s="14">
        <v>41823</v>
      </c>
      <c r="F134" s="14">
        <v>41821.68</v>
      </c>
      <c r="G134" s="49"/>
    </row>
    <row r="135" spans="1:7" ht="30">
      <c r="A135" s="22" t="s">
        <v>28</v>
      </c>
      <c r="B135" s="23"/>
      <c r="C135" s="24" t="s">
        <v>29</v>
      </c>
      <c r="D135" s="14">
        <v>970199</v>
      </c>
      <c r="E135" s="14">
        <v>1215699</v>
      </c>
      <c r="F135" s="14">
        <v>1208841.8700000001</v>
      </c>
      <c r="G135" s="49"/>
    </row>
    <row r="136" spans="1:7">
      <c r="A136" s="22" t="s">
        <v>30</v>
      </c>
      <c r="B136" s="23"/>
      <c r="C136" s="24" t="s">
        <v>31</v>
      </c>
      <c r="D136" s="14">
        <v>1000</v>
      </c>
      <c r="E136" s="14">
        <v>1000</v>
      </c>
      <c r="F136" s="14">
        <v>1000</v>
      </c>
      <c r="G136" s="49"/>
    </row>
    <row r="137" spans="1:7" ht="30">
      <c r="A137" s="22" t="s">
        <v>32</v>
      </c>
      <c r="B137" s="23"/>
      <c r="C137" s="24" t="s">
        <v>33</v>
      </c>
      <c r="D137" s="14">
        <v>281817</v>
      </c>
      <c r="E137" s="14">
        <v>177488</v>
      </c>
      <c r="F137" s="14">
        <v>177538.95</v>
      </c>
      <c r="G137" s="49"/>
    </row>
    <row r="138" spans="1:7" ht="75">
      <c r="A138" s="22" t="s">
        <v>34</v>
      </c>
      <c r="B138" s="23"/>
      <c r="C138" s="24" t="s">
        <v>35</v>
      </c>
      <c r="D138" s="14">
        <v>1820</v>
      </c>
      <c r="E138" s="14">
        <v>16100</v>
      </c>
      <c r="F138" s="14">
        <v>15473</v>
      </c>
      <c r="G138" s="49"/>
    </row>
    <row r="139" spans="1:7" ht="45">
      <c r="A139" s="22" t="s">
        <v>36</v>
      </c>
      <c r="B139" s="23"/>
      <c r="C139" s="24" t="s">
        <v>37</v>
      </c>
      <c r="D139" s="14">
        <v>0</v>
      </c>
      <c r="E139" s="14">
        <v>0</v>
      </c>
      <c r="F139" s="14">
        <v>0</v>
      </c>
      <c r="G139" s="49"/>
    </row>
    <row r="140" spans="1:7" ht="120">
      <c r="A140" s="22" t="s">
        <v>38</v>
      </c>
      <c r="B140" s="23"/>
      <c r="C140" s="24" t="s">
        <v>39</v>
      </c>
      <c r="D140" s="14">
        <v>8719163</v>
      </c>
      <c r="E140" s="14">
        <v>9140695</v>
      </c>
      <c r="F140" s="14">
        <v>9537484.9199999999</v>
      </c>
      <c r="G140" s="49"/>
    </row>
    <row r="141" spans="1:7">
      <c r="A141" s="22" t="s">
        <v>40</v>
      </c>
      <c r="B141" s="23"/>
      <c r="C141" s="24" t="s">
        <v>41</v>
      </c>
      <c r="D141" s="14">
        <v>15591334</v>
      </c>
      <c r="E141" s="14">
        <v>16047469</v>
      </c>
      <c r="F141" s="14">
        <v>16047469</v>
      </c>
      <c r="G141" s="49"/>
    </row>
    <row r="142" spans="1:7">
      <c r="A142" s="22" t="s">
        <v>42</v>
      </c>
      <c r="B142" s="23"/>
      <c r="C142" s="24" t="s">
        <v>43</v>
      </c>
      <c r="D142" s="14">
        <v>680360</v>
      </c>
      <c r="E142" s="14">
        <v>834688</v>
      </c>
      <c r="F142" s="14">
        <v>831678.33</v>
      </c>
      <c r="G142" s="49"/>
    </row>
    <row r="143" spans="1:7">
      <c r="A143" s="22" t="s">
        <v>44</v>
      </c>
      <c r="B143" s="23"/>
      <c r="C143" s="24" t="s">
        <v>45</v>
      </c>
      <c r="D143" s="14">
        <v>0</v>
      </c>
      <c r="E143" s="14">
        <v>2220</v>
      </c>
      <c r="F143" s="14">
        <v>2220</v>
      </c>
      <c r="G143" s="49"/>
    </row>
    <row r="144" spans="1:7">
      <c r="A144" s="22" t="s">
        <v>46</v>
      </c>
      <c r="B144" s="23"/>
      <c r="C144" s="24" t="s">
        <v>47</v>
      </c>
      <c r="D144" s="14">
        <v>5750760</v>
      </c>
      <c r="E144" s="14">
        <v>13179433</v>
      </c>
      <c r="F144" s="14">
        <v>12998963.52</v>
      </c>
      <c r="G144" s="49"/>
    </row>
    <row r="145" spans="1:7" ht="30">
      <c r="A145" s="22" t="s">
        <v>48</v>
      </c>
      <c r="B145" s="23"/>
      <c r="C145" s="24" t="s">
        <v>49</v>
      </c>
      <c r="D145" s="14">
        <v>0</v>
      </c>
      <c r="E145" s="14">
        <v>443042.36</v>
      </c>
      <c r="F145" s="14">
        <v>396406.32</v>
      </c>
      <c r="G145" s="49"/>
    </row>
    <row r="146" spans="1:7" ht="30">
      <c r="A146" s="22" t="s">
        <v>144</v>
      </c>
      <c r="B146" s="23"/>
      <c r="C146" s="24" t="s">
        <v>49</v>
      </c>
      <c r="D146" s="14">
        <v>0</v>
      </c>
      <c r="E146" s="14">
        <v>258240</v>
      </c>
      <c r="F146" s="14">
        <v>254840</v>
      </c>
      <c r="G146" s="49"/>
    </row>
    <row r="147" spans="1:7" ht="27" customHeight="1">
      <c r="A147" s="22" t="s">
        <v>50</v>
      </c>
      <c r="B147" s="23"/>
      <c r="C147" s="24" t="s">
        <v>51</v>
      </c>
      <c r="D147" s="14">
        <v>709339</v>
      </c>
      <c r="E147" s="14">
        <v>712359</v>
      </c>
      <c r="F147" s="14">
        <v>665145</v>
      </c>
      <c r="G147" s="49"/>
    </row>
    <row r="148" spans="1:7" ht="45">
      <c r="A148" s="22" t="s">
        <v>52</v>
      </c>
      <c r="B148" s="23"/>
      <c r="C148" s="24" t="s">
        <v>53</v>
      </c>
      <c r="D148" s="14">
        <v>0</v>
      </c>
      <c r="E148" s="14">
        <v>0</v>
      </c>
      <c r="F148" s="14">
        <v>0</v>
      </c>
      <c r="G148" s="49"/>
    </row>
    <row r="149" spans="1:7" ht="30">
      <c r="A149" s="22" t="s">
        <v>54</v>
      </c>
      <c r="B149" s="23"/>
      <c r="C149" s="24" t="s">
        <v>55</v>
      </c>
      <c r="D149" s="14">
        <v>0</v>
      </c>
      <c r="E149" s="14"/>
      <c r="F149" s="14"/>
      <c r="G149" s="49"/>
    </row>
    <row r="150" spans="1:7">
      <c r="A150" s="25"/>
      <c r="B150" s="15"/>
      <c r="C150" s="26" t="s">
        <v>56</v>
      </c>
      <c r="D150" s="27">
        <f>D133+D134+D135+D136+D137+D138+D139+D140+D141+D142+D143+D144+D145+D146+D147+D148+D149</f>
        <v>32746605</v>
      </c>
      <c r="E150" s="27">
        <f>E133+E134+E135+E136+E137+E138+E139+E140+E141+E142+E143+E144+E145+E146+E147+E148+E149</f>
        <v>43193194.109999999</v>
      </c>
      <c r="F150" s="27">
        <f>F133+F134+F135+F136+F137+F138+F139+F140+F141+F142+F143+F144+F145+F146+F147+F148+F149</f>
        <v>43301820.339999996</v>
      </c>
      <c r="G150" s="154"/>
    </row>
    <row r="151" spans="1:7">
      <c r="A151" s="2"/>
      <c r="B151" s="4"/>
      <c r="C151" s="4"/>
      <c r="D151" s="4"/>
      <c r="E151" s="4"/>
      <c r="F151" s="4"/>
      <c r="G151" s="50"/>
    </row>
    <row r="152" spans="1:7" s="79" customFormat="1">
      <c r="A152" s="2"/>
      <c r="B152" s="4"/>
      <c r="C152" s="4"/>
      <c r="D152" s="4"/>
      <c r="E152" s="4"/>
      <c r="F152" s="4"/>
      <c r="G152" s="50"/>
    </row>
    <row r="153" spans="1:7" s="79" customFormat="1">
      <c r="A153" s="2"/>
      <c r="B153" s="4"/>
      <c r="C153" s="4"/>
      <c r="D153" s="4"/>
      <c r="E153" s="4"/>
      <c r="F153" s="4"/>
      <c r="G153" s="4"/>
    </row>
    <row r="154" spans="1:7" s="79" customFormat="1">
      <c r="A154" s="2"/>
      <c r="B154" s="4"/>
      <c r="C154" s="4"/>
      <c r="D154" s="4"/>
      <c r="E154" s="4"/>
      <c r="F154" s="4"/>
      <c r="G154" s="4"/>
    </row>
    <row r="155" spans="1:7" s="79" customFormat="1">
      <c r="A155" s="2"/>
      <c r="B155" s="4"/>
      <c r="C155" s="4"/>
      <c r="D155" s="4"/>
      <c r="E155" s="4"/>
      <c r="F155" s="4"/>
      <c r="G155" s="4"/>
    </row>
    <row r="156" spans="1:7" ht="12.75" customHeight="1">
      <c r="A156" s="2"/>
      <c r="B156" s="4"/>
      <c r="C156" s="4"/>
      <c r="D156" s="4"/>
      <c r="E156" s="4"/>
      <c r="F156" s="4"/>
      <c r="G156" s="4"/>
    </row>
    <row r="157" spans="1:7" ht="37.5" customHeight="1">
      <c r="A157" s="277" t="s">
        <v>691</v>
      </c>
      <c r="B157" s="277"/>
      <c r="C157" s="277"/>
      <c r="D157" s="277"/>
      <c r="E157" s="277"/>
      <c r="F157" s="277"/>
      <c r="G157" s="5"/>
    </row>
    <row r="158" spans="1:7" ht="29.25">
      <c r="A158" s="36" t="s">
        <v>57</v>
      </c>
      <c r="B158" s="36" t="s">
        <v>58</v>
      </c>
      <c r="C158" s="36" t="s">
        <v>59</v>
      </c>
      <c r="D158" s="182" t="s">
        <v>600</v>
      </c>
      <c r="E158" s="105" t="s">
        <v>60</v>
      </c>
      <c r="F158" s="182" t="s">
        <v>601</v>
      </c>
      <c r="G158" s="108"/>
    </row>
    <row r="159" spans="1:7">
      <c r="A159" s="36">
        <v>1</v>
      </c>
      <c r="B159" s="36">
        <v>2</v>
      </c>
      <c r="C159" s="36">
        <v>3</v>
      </c>
      <c r="D159" s="36">
        <v>4</v>
      </c>
      <c r="E159" s="105">
        <v>5</v>
      </c>
      <c r="F159" s="36">
        <v>6</v>
      </c>
      <c r="G159" s="108"/>
    </row>
    <row r="160" spans="1:7" ht="29.25">
      <c r="A160" s="37" t="s">
        <v>24</v>
      </c>
      <c r="B160" s="38"/>
      <c r="C160" s="26" t="s">
        <v>25</v>
      </c>
      <c r="D160" s="39">
        <f>D161+D162+D163</f>
        <v>0</v>
      </c>
      <c r="E160" s="106">
        <f t="shared" ref="E160:F160" si="2">E161+E162+E163</f>
        <v>1122937.75</v>
      </c>
      <c r="F160" s="39">
        <f t="shared" si="2"/>
        <v>1122937.75</v>
      </c>
      <c r="G160" s="109"/>
    </row>
    <row r="161" spans="1:7" ht="45">
      <c r="A161" s="37"/>
      <c r="B161" s="80" t="s">
        <v>61</v>
      </c>
      <c r="C161" s="24" t="s">
        <v>62</v>
      </c>
      <c r="D161" s="40">
        <v>0</v>
      </c>
      <c r="E161" s="107">
        <v>0</v>
      </c>
      <c r="F161" s="40">
        <v>0</v>
      </c>
      <c r="G161" s="67"/>
    </row>
    <row r="162" spans="1:7" ht="30" customHeight="1">
      <c r="A162" s="37"/>
      <c r="B162" s="80" t="s">
        <v>63</v>
      </c>
      <c r="C162" s="24" t="s">
        <v>64</v>
      </c>
      <c r="D162" s="40">
        <v>0</v>
      </c>
      <c r="E162" s="107">
        <v>96000</v>
      </c>
      <c r="F162" s="40">
        <v>96000</v>
      </c>
      <c r="G162" s="67"/>
    </row>
    <row r="163" spans="1:7">
      <c r="A163" s="37"/>
      <c r="B163" s="80" t="s">
        <v>65</v>
      </c>
      <c r="C163" s="24" t="s">
        <v>66</v>
      </c>
      <c r="D163" s="40">
        <v>0</v>
      </c>
      <c r="E163" s="107">
        <v>1026937.75</v>
      </c>
      <c r="F163" s="40">
        <v>1026937.75</v>
      </c>
      <c r="G163" s="67"/>
    </row>
    <row r="164" spans="1:7">
      <c r="A164" s="37" t="s">
        <v>26</v>
      </c>
      <c r="B164" s="81"/>
      <c r="C164" s="26" t="s">
        <v>27</v>
      </c>
      <c r="D164" s="39">
        <f>D165</f>
        <v>40813</v>
      </c>
      <c r="E164" s="106">
        <f t="shared" ref="E164:F164" si="3">E165</f>
        <v>41823</v>
      </c>
      <c r="F164" s="39">
        <f t="shared" si="3"/>
        <v>41821.68</v>
      </c>
      <c r="G164" s="109"/>
    </row>
    <row r="165" spans="1:7" ht="19.5" customHeight="1">
      <c r="A165" s="37"/>
      <c r="B165" s="80" t="s">
        <v>67</v>
      </c>
      <c r="C165" s="24" t="s">
        <v>68</v>
      </c>
      <c r="D165" s="40">
        <v>40813</v>
      </c>
      <c r="E165" s="107">
        <v>41823</v>
      </c>
      <c r="F165" s="40">
        <v>41821.68</v>
      </c>
      <c r="G165" s="67"/>
    </row>
    <row r="166" spans="1:7" ht="29.25">
      <c r="A166" s="37" t="s">
        <v>28</v>
      </c>
      <c r="B166" s="81"/>
      <c r="C166" s="26" t="s">
        <v>29</v>
      </c>
      <c r="D166" s="39">
        <f>D167</f>
        <v>970199</v>
      </c>
      <c r="E166" s="106">
        <f t="shared" ref="E166:F166" si="4">E167</f>
        <v>1215699</v>
      </c>
      <c r="F166" s="39">
        <f t="shared" si="4"/>
        <v>1208841.8700000001</v>
      </c>
      <c r="G166" s="109"/>
    </row>
    <row r="167" spans="1:7" ht="30">
      <c r="A167" s="37"/>
      <c r="B167" s="80" t="s">
        <v>69</v>
      </c>
      <c r="C167" s="24" t="s">
        <v>70</v>
      </c>
      <c r="D167" s="40">
        <v>970199</v>
      </c>
      <c r="E167" s="107">
        <v>1215699</v>
      </c>
      <c r="F167" s="40">
        <v>1208841.8700000001</v>
      </c>
      <c r="G167" s="67"/>
    </row>
    <row r="168" spans="1:7" ht="18" customHeight="1">
      <c r="A168" s="37" t="s">
        <v>30</v>
      </c>
      <c r="B168" s="81"/>
      <c r="C168" s="26" t="s">
        <v>31</v>
      </c>
      <c r="D168" s="39">
        <f>D169</f>
        <v>1000</v>
      </c>
      <c r="E168" s="106">
        <f>E169</f>
        <v>1000</v>
      </c>
      <c r="F168" s="39">
        <f>F169</f>
        <v>1000</v>
      </c>
      <c r="G168" s="109"/>
    </row>
    <row r="169" spans="1:7">
      <c r="A169" s="37"/>
      <c r="B169" s="80" t="s">
        <v>71</v>
      </c>
      <c r="C169" s="24" t="s">
        <v>72</v>
      </c>
      <c r="D169" s="40">
        <v>1000</v>
      </c>
      <c r="E169" s="107">
        <v>1000</v>
      </c>
      <c r="F169" s="40">
        <v>1000</v>
      </c>
      <c r="G169" s="67"/>
    </row>
    <row r="170" spans="1:7" ht="29.25">
      <c r="A170" s="37" t="s">
        <v>32</v>
      </c>
      <c r="B170" s="81"/>
      <c r="C170" s="26" t="s">
        <v>33</v>
      </c>
      <c r="D170" s="39">
        <f>D171+D172+D173+D174+D175</f>
        <v>281817</v>
      </c>
      <c r="E170" s="106">
        <f t="shared" ref="E170:F170" si="5">E171+E172+E173+E174+E175</f>
        <v>177488</v>
      </c>
      <c r="F170" s="39">
        <f t="shared" si="5"/>
        <v>177538.94999999998</v>
      </c>
      <c r="G170" s="109"/>
    </row>
    <row r="171" spans="1:7">
      <c r="A171" s="37"/>
      <c r="B171" s="80" t="s">
        <v>73</v>
      </c>
      <c r="C171" s="24" t="s">
        <v>74</v>
      </c>
      <c r="D171" s="40">
        <v>63000</v>
      </c>
      <c r="E171" s="107">
        <v>71600</v>
      </c>
      <c r="F171" s="40">
        <v>71600</v>
      </c>
      <c r="G171" s="67"/>
    </row>
    <row r="172" spans="1:7">
      <c r="A172" s="37"/>
      <c r="B172" s="80" t="s">
        <v>75</v>
      </c>
      <c r="C172" s="24" t="s">
        <v>76</v>
      </c>
      <c r="D172" s="40">
        <v>218817</v>
      </c>
      <c r="E172" s="107">
        <v>105751</v>
      </c>
      <c r="F172" s="40">
        <v>105802.59</v>
      </c>
      <c r="G172" s="67"/>
    </row>
    <row r="173" spans="1:7" ht="13.5" customHeight="1">
      <c r="A173" s="37"/>
      <c r="B173" s="80" t="s">
        <v>77</v>
      </c>
      <c r="C173" s="24" t="s">
        <v>78</v>
      </c>
      <c r="D173" s="40">
        <v>0</v>
      </c>
      <c r="E173" s="107">
        <v>137</v>
      </c>
      <c r="F173" s="40">
        <v>136.36000000000001</v>
      </c>
      <c r="G173" s="67"/>
    </row>
    <row r="174" spans="1:7">
      <c r="A174" s="37"/>
      <c r="B174" s="80" t="s">
        <v>79</v>
      </c>
      <c r="C174" s="24" t="s">
        <v>80</v>
      </c>
      <c r="D174" s="40">
        <v>0</v>
      </c>
      <c r="E174" s="107">
        <v>0</v>
      </c>
      <c r="F174" s="40">
        <v>0</v>
      </c>
      <c r="G174" s="67"/>
    </row>
    <row r="175" spans="1:7">
      <c r="A175" s="37"/>
      <c r="B175" s="80" t="s">
        <v>81</v>
      </c>
      <c r="C175" s="24" t="s">
        <v>66</v>
      </c>
      <c r="D175" s="40">
        <v>0</v>
      </c>
      <c r="E175" s="107">
        <v>0</v>
      </c>
      <c r="F175" s="40">
        <v>0</v>
      </c>
      <c r="G175" s="67"/>
    </row>
    <row r="176" spans="1:7" ht="74.25" customHeight="1">
      <c r="A176" s="37" t="s">
        <v>34</v>
      </c>
      <c r="B176" s="81"/>
      <c r="C176" s="26" t="s">
        <v>35</v>
      </c>
      <c r="D176" s="39">
        <f>D177+D178+D179</f>
        <v>1820</v>
      </c>
      <c r="E176" s="106">
        <f t="shared" ref="E176:F176" si="6">E177+E178+E179</f>
        <v>16100</v>
      </c>
      <c r="F176" s="39">
        <f t="shared" si="6"/>
        <v>15473</v>
      </c>
      <c r="G176" s="109"/>
    </row>
    <row r="177" spans="1:7" ht="60">
      <c r="A177" s="37"/>
      <c r="B177" s="80" t="s">
        <v>82</v>
      </c>
      <c r="C177" s="24" t="s">
        <v>83</v>
      </c>
      <c r="D177" s="40">
        <v>1820</v>
      </c>
      <c r="E177" s="107">
        <v>16100</v>
      </c>
      <c r="F177" s="40">
        <v>15473</v>
      </c>
      <c r="G177" s="67"/>
    </row>
    <row r="178" spans="1:7" ht="45">
      <c r="A178" s="37"/>
      <c r="B178" s="80" t="s">
        <v>551</v>
      </c>
      <c r="C178" s="24" t="s">
        <v>552</v>
      </c>
      <c r="D178" s="40">
        <v>0</v>
      </c>
      <c r="E178" s="107">
        <v>0</v>
      </c>
      <c r="F178" s="40">
        <v>0</v>
      </c>
      <c r="G178" s="67"/>
    </row>
    <row r="179" spans="1:7" ht="31.5" customHeight="1">
      <c r="A179" s="37"/>
      <c r="B179" s="80" t="s">
        <v>84</v>
      </c>
      <c r="C179" s="24" t="s">
        <v>85</v>
      </c>
      <c r="D179" s="40">
        <v>0</v>
      </c>
      <c r="E179" s="40">
        <v>0</v>
      </c>
      <c r="F179" s="40">
        <v>0</v>
      </c>
      <c r="G179" s="67"/>
    </row>
    <row r="180" spans="1:7" ht="43.5">
      <c r="A180" s="37" t="s">
        <v>36</v>
      </c>
      <c r="B180" s="38"/>
      <c r="C180" s="26" t="s">
        <v>37</v>
      </c>
      <c r="D180" s="39">
        <f>D186</f>
        <v>0</v>
      </c>
      <c r="E180" s="39">
        <f t="shared" ref="E180" si="7">E186</f>
        <v>0</v>
      </c>
      <c r="F180" s="39">
        <f>F186</f>
        <v>0</v>
      </c>
      <c r="G180" s="109"/>
    </row>
    <row r="181" spans="1:7" s="79" customFormat="1">
      <c r="A181" s="169"/>
      <c r="B181" s="170"/>
      <c r="C181" s="171"/>
      <c r="D181" s="172"/>
      <c r="E181" s="172"/>
      <c r="F181" s="172"/>
      <c r="G181" s="109"/>
    </row>
    <row r="182" spans="1:7" s="79" customFormat="1">
      <c r="A182" s="169"/>
      <c r="B182" s="170"/>
      <c r="C182" s="171"/>
      <c r="D182" s="172"/>
      <c r="E182" s="172"/>
      <c r="F182" s="172"/>
      <c r="G182" s="109"/>
    </row>
    <row r="183" spans="1:7" s="79" customFormat="1">
      <c r="A183" s="169"/>
      <c r="B183" s="170"/>
      <c r="C183" s="171"/>
      <c r="D183" s="172"/>
      <c r="E183" s="172"/>
      <c r="F183" s="172"/>
      <c r="G183" s="109"/>
    </row>
    <row r="184" spans="1:7" s="79" customFormat="1">
      <c r="A184" s="169"/>
      <c r="B184" s="170"/>
      <c r="C184" s="171"/>
      <c r="D184" s="172"/>
      <c r="E184" s="172"/>
      <c r="F184" s="172"/>
      <c r="G184" s="109"/>
    </row>
    <row r="185" spans="1:7" s="79" customFormat="1">
      <c r="A185" s="169"/>
      <c r="B185" s="170"/>
      <c r="C185" s="171"/>
      <c r="D185" s="172"/>
      <c r="E185" s="172"/>
      <c r="F185" s="172"/>
      <c r="G185" s="109"/>
    </row>
    <row r="186" spans="1:7" ht="30">
      <c r="A186" s="37"/>
      <c r="B186" s="80" t="s">
        <v>86</v>
      </c>
      <c r="C186" s="24" t="s">
        <v>87</v>
      </c>
      <c r="D186" s="40">
        <v>0</v>
      </c>
      <c r="E186" s="40">
        <v>0</v>
      </c>
      <c r="F186" s="40">
        <v>0</v>
      </c>
      <c r="G186" s="110"/>
    </row>
    <row r="187" spans="1:7" ht="129">
      <c r="A187" s="37" t="s">
        <v>38</v>
      </c>
      <c r="B187" s="80"/>
      <c r="C187" s="26" t="s">
        <v>39</v>
      </c>
      <c r="D187" s="39">
        <f>D188+D189+D190+D191+D192</f>
        <v>8719163</v>
      </c>
      <c r="E187" s="106">
        <f t="shared" ref="E187:F187" si="8">E188+E189+E190+E191+E192</f>
        <v>9140695</v>
      </c>
      <c r="F187" s="39">
        <f t="shared" si="8"/>
        <v>9537484.9199999981</v>
      </c>
      <c r="G187" s="67"/>
    </row>
    <row r="188" spans="1:7" ht="45">
      <c r="A188" s="37"/>
      <c r="B188" s="80" t="s">
        <v>88</v>
      </c>
      <c r="C188" s="24" t="s">
        <v>89</v>
      </c>
      <c r="D188" s="40">
        <v>1000</v>
      </c>
      <c r="E188" s="107">
        <v>2700</v>
      </c>
      <c r="F188" s="40">
        <v>3366</v>
      </c>
      <c r="G188" s="67"/>
    </row>
    <row r="189" spans="1:7" ht="150">
      <c r="A189" s="37"/>
      <c r="B189" s="80" t="s">
        <v>90</v>
      </c>
      <c r="C189" s="24" t="s">
        <v>524</v>
      </c>
      <c r="D189" s="40">
        <v>2492560</v>
      </c>
      <c r="E189" s="107">
        <v>2762198</v>
      </c>
      <c r="F189" s="40">
        <v>3042024.76</v>
      </c>
      <c r="G189" s="67"/>
    </row>
    <row r="190" spans="1:7" ht="135">
      <c r="A190" s="37"/>
      <c r="B190" s="80" t="s">
        <v>91</v>
      </c>
      <c r="C190" s="24" t="s">
        <v>526</v>
      </c>
      <c r="D190" s="40">
        <v>2360843</v>
      </c>
      <c r="E190" s="107">
        <v>2452143</v>
      </c>
      <c r="F190" s="40">
        <v>2505256.02</v>
      </c>
      <c r="G190" s="67"/>
    </row>
    <row r="191" spans="1:7" ht="60">
      <c r="A191" s="37"/>
      <c r="B191" s="80" t="s">
        <v>92</v>
      </c>
      <c r="C191" s="24" t="s">
        <v>93</v>
      </c>
      <c r="D191" s="40">
        <v>178000</v>
      </c>
      <c r="E191" s="107">
        <v>222500</v>
      </c>
      <c r="F191" s="40">
        <v>229149.52</v>
      </c>
      <c r="G191" s="67"/>
    </row>
    <row r="192" spans="1:7" ht="60">
      <c r="A192" s="37"/>
      <c r="B192" s="80" t="s">
        <v>94</v>
      </c>
      <c r="C192" s="24" t="s">
        <v>95</v>
      </c>
      <c r="D192" s="40">
        <v>3686760</v>
      </c>
      <c r="E192" s="107">
        <v>3701154</v>
      </c>
      <c r="F192" s="40">
        <v>3757688.62</v>
      </c>
      <c r="G192" s="67"/>
    </row>
    <row r="193" spans="1:7">
      <c r="A193" s="37" t="s">
        <v>40</v>
      </c>
      <c r="B193" s="81"/>
      <c r="C193" s="26" t="s">
        <v>41</v>
      </c>
      <c r="D193" s="39">
        <f>D194+D195</f>
        <v>15591334</v>
      </c>
      <c r="E193" s="106">
        <f t="shared" ref="E193:F193" si="9">E194+E195</f>
        <v>16047469</v>
      </c>
      <c r="F193" s="39">
        <f t="shared" si="9"/>
        <v>16047469</v>
      </c>
      <c r="G193" s="109"/>
    </row>
    <row r="194" spans="1:7" ht="45">
      <c r="A194" s="38"/>
      <c r="B194" s="80" t="s">
        <v>96</v>
      </c>
      <c r="C194" s="24" t="s">
        <v>97</v>
      </c>
      <c r="D194" s="40">
        <v>10409423</v>
      </c>
      <c r="E194" s="107">
        <v>10865558</v>
      </c>
      <c r="F194" s="40">
        <v>10865558</v>
      </c>
      <c r="G194" s="67"/>
    </row>
    <row r="195" spans="1:7" ht="30">
      <c r="A195" s="38"/>
      <c r="B195" s="80" t="s">
        <v>98</v>
      </c>
      <c r="C195" s="24" t="s">
        <v>99</v>
      </c>
      <c r="D195" s="40">
        <v>5181911</v>
      </c>
      <c r="E195" s="40">
        <v>5181911</v>
      </c>
      <c r="F195" s="40">
        <v>5181911</v>
      </c>
      <c r="G195" s="67"/>
    </row>
    <row r="196" spans="1:7" ht="29.25">
      <c r="A196" s="37" t="s">
        <v>42</v>
      </c>
      <c r="B196" s="37"/>
      <c r="C196" s="26" t="s">
        <v>43</v>
      </c>
      <c r="D196" s="39">
        <f>D197+D199+D200+D201+D202</f>
        <v>680360</v>
      </c>
      <c r="E196" s="39">
        <f>E197+E199+E200+E201+E202+E203</f>
        <v>834688</v>
      </c>
      <c r="F196" s="39">
        <f>F197+F199+F200+F201+F202+F203</f>
        <v>831678.33000000007</v>
      </c>
      <c r="G196" s="109"/>
    </row>
    <row r="197" spans="1:7">
      <c r="A197" s="37"/>
      <c r="B197" s="80" t="s">
        <v>100</v>
      </c>
      <c r="C197" s="24" t="s">
        <v>101</v>
      </c>
      <c r="D197" s="40">
        <v>303500</v>
      </c>
      <c r="E197" s="40">
        <v>185612</v>
      </c>
      <c r="F197" s="40">
        <v>184197.11</v>
      </c>
      <c r="G197" s="67"/>
    </row>
    <row r="198" spans="1:7" s="79" customFormat="1">
      <c r="A198" s="37"/>
      <c r="B198" s="80"/>
      <c r="C198" s="24"/>
      <c r="D198" s="40"/>
      <c r="E198" s="107"/>
      <c r="F198" s="40"/>
      <c r="G198" s="67"/>
    </row>
    <row r="199" spans="1:7" ht="45">
      <c r="A199" s="37"/>
      <c r="B199" s="80" t="s">
        <v>102</v>
      </c>
      <c r="C199" s="24" t="s">
        <v>103</v>
      </c>
      <c r="D199" s="40">
        <v>23000</v>
      </c>
      <c r="E199" s="107">
        <v>210540</v>
      </c>
      <c r="F199" s="40">
        <v>209046</v>
      </c>
      <c r="G199" s="67"/>
    </row>
    <row r="200" spans="1:7">
      <c r="A200" s="37"/>
      <c r="B200" s="80" t="s">
        <v>104</v>
      </c>
      <c r="C200" s="24" t="s">
        <v>105</v>
      </c>
      <c r="D200" s="40">
        <v>23000</v>
      </c>
      <c r="E200" s="107">
        <v>92690</v>
      </c>
      <c r="F200" s="40">
        <v>95375.08</v>
      </c>
      <c r="G200" s="67"/>
    </row>
    <row r="201" spans="1:7">
      <c r="A201" s="37"/>
      <c r="B201" s="80" t="s">
        <v>106</v>
      </c>
      <c r="C201" s="24" t="s">
        <v>107</v>
      </c>
      <c r="D201" s="40">
        <v>600</v>
      </c>
      <c r="E201" s="107">
        <v>38881</v>
      </c>
      <c r="F201" s="40">
        <v>37744.239999999998</v>
      </c>
      <c r="G201" s="67"/>
    </row>
    <row r="202" spans="1:7" ht="30">
      <c r="A202" s="37"/>
      <c r="B202" s="80" t="s">
        <v>108</v>
      </c>
      <c r="C202" s="24" t="s">
        <v>109</v>
      </c>
      <c r="D202" s="40">
        <v>330260</v>
      </c>
      <c r="E202" s="107">
        <v>306715</v>
      </c>
      <c r="F202" s="40">
        <v>305066.40000000002</v>
      </c>
      <c r="G202" s="67"/>
    </row>
    <row r="203" spans="1:7" s="79" customFormat="1" ht="210">
      <c r="A203" s="37"/>
      <c r="B203" s="80" t="s">
        <v>549</v>
      </c>
      <c r="C203" s="24" t="s">
        <v>553</v>
      </c>
      <c r="D203" s="40">
        <v>0</v>
      </c>
      <c r="E203" s="107">
        <v>250</v>
      </c>
      <c r="F203" s="40">
        <v>249.5</v>
      </c>
      <c r="G203" s="67"/>
    </row>
    <row r="204" spans="1:7">
      <c r="A204" s="22" t="s">
        <v>44</v>
      </c>
      <c r="B204" s="82"/>
      <c r="C204" s="25" t="s">
        <v>45</v>
      </c>
      <c r="D204" s="27">
        <f>D205</f>
        <v>0</v>
      </c>
      <c r="E204" s="104">
        <f t="shared" ref="E204:F204" si="10">E205</f>
        <v>2220</v>
      </c>
      <c r="F204" s="27">
        <f t="shared" si="10"/>
        <v>2220</v>
      </c>
      <c r="G204" s="67"/>
    </row>
    <row r="205" spans="1:7">
      <c r="A205" s="22"/>
      <c r="B205" s="83" t="s">
        <v>110</v>
      </c>
      <c r="C205" s="15" t="s">
        <v>66</v>
      </c>
      <c r="D205" s="14">
        <v>0</v>
      </c>
      <c r="E205" s="103">
        <v>2220</v>
      </c>
      <c r="F205" s="14">
        <v>2220</v>
      </c>
      <c r="G205" s="67"/>
    </row>
    <row r="206" spans="1:7">
      <c r="A206" s="22" t="s">
        <v>46</v>
      </c>
      <c r="B206" s="82"/>
      <c r="C206" s="25" t="s">
        <v>47</v>
      </c>
      <c r="D206" s="27">
        <f>D207+D208+D209+D210+D211+D212+D213+D214+D215+D217+D219+D220</f>
        <v>5750760</v>
      </c>
      <c r="E206" s="104">
        <f>E207+E208+E209+E210+E211+E212+E213+E214+E215+E217+E219+E220</f>
        <v>13179433</v>
      </c>
      <c r="F206" s="27">
        <f>F207+F208+F209+F210+F211+F212+F213+F214+F215+F217+F219+F220</f>
        <v>12998963.52</v>
      </c>
      <c r="G206" s="109"/>
    </row>
    <row r="207" spans="1:7" ht="30">
      <c r="A207" s="22"/>
      <c r="B207" s="83" t="s">
        <v>111</v>
      </c>
      <c r="C207" s="24" t="s">
        <v>112</v>
      </c>
      <c r="D207" s="14">
        <v>0</v>
      </c>
      <c r="E207" s="103">
        <v>0</v>
      </c>
      <c r="F207" s="14">
        <v>0</v>
      </c>
      <c r="G207" s="67"/>
    </row>
    <row r="208" spans="1:7">
      <c r="A208" s="22"/>
      <c r="B208" s="83" t="s">
        <v>113</v>
      </c>
      <c r="C208" s="24" t="s">
        <v>114</v>
      </c>
      <c r="D208" s="14">
        <v>252000</v>
      </c>
      <c r="E208" s="103">
        <v>334752</v>
      </c>
      <c r="F208" s="14">
        <v>334812.33</v>
      </c>
      <c r="G208" s="67"/>
    </row>
    <row r="209" spans="1:7">
      <c r="A209" s="25"/>
      <c r="B209" s="83">
        <v>85206</v>
      </c>
      <c r="C209" s="24" t="s">
        <v>115</v>
      </c>
      <c r="D209" s="14">
        <v>0</v>
      </c>
      <c r="E209" s="103">
        <v>28500</v>
      </c>
      <c r="F209" s="14">
        <v>28500</v>
      </c>
      <c r="G209" s="67"/>
    </row>
    <row r="210" spans="1:7" s="79" customFormat="1" ht="30">
      <c r="A210" s="25"/>
      <c r="B210" s="83" t="s">
        <v>610</v>
      </c>
      <c r="C210" s="24" t="s">
        <v>611</v>
      </c>
      <c r="D210" s="14">
        <v>0</v>
      </c>
      <c r="E210" s="103">
        <v>5847522</v>
      </c>
      <c r="F210" s="14">
        <v>5791852.8099999996</v>
      </c>
      <c r="G210" s="67"/>
    </row>
    <row r="211" spans="1:7" ht="90">
      <c r="A211" s="25"/>
      <c r="B211" s="83" t="s">
        <v>116</v>
      </c>
      <c r="C211" s="24" t="s">
        <v>118</v>
      </c>
      <c r="D211" s="14">
        <v>4405000</v>
      </c>
      <c r="E211" s="103">
        <v>5443540</v>
      </c>
      <c r="F211" s="14">
        <v>5449983.5</v>
      </c>
      <c r="G211" s="67"/>
    </row>
    <row r="212" spans="1:7" ht="120">
      <c r="A212" s="25"/>
      <c r="B212" s="83" t="s">
        <v>117</v>
      </c>
      <c r="C212" s="24" t="s">
        <v>119</v>
      </c>
      <c r="D212" s="14">
        <v>48500</v>
      </c>
      <c r="E212" s="103">
        <v>78000</v>
      </c>
      <c r="F212" s="14">
        <v>76899.679999999993</v>
      </c>
      <c r="G212" s="67"/>
    </row>
    <row r="213" spans="1:7" ht="60">
      <c r="A213" s="25"/>
      <c r="B213" s="83" t="s">
        <v>120</v>
      </c>
      <c r="C213" s="24" t="s">
        <v>121</v>
      </c>
      <c r="D213" s="14">
        <v>292000</v>
      </c>
      <c r="E213" s="103">
        <v>291810</v>
      </c>
      <c r="F213" s="14">
        <v>255992.45</v>
      </c>
      <c r="G213" s="67"/>
    </row>
    <row r="214" spans="1:7">
      <c r="A214" s="25"/>
      <c r="B214" s="83" t="s">
        <v>122</v>
      </c>
      <c r="C214" s="24" t="s">
        <v>123</v>
      </c>
      <c r="D214" s="14">
        <v>0</v>
      </c>
      <c r="E214" s="14">
        <v>863</v>
      </c>
      <c r="F214" s="14">
        <v>539.73</v>
      </c>
      <c r="G214" s="67"/>
    </row>
    <row r="215" spans="1:7">
      <c r="A215" s="25"/>
      <c r="B215" s="83" t="s">
        <v>124</v>
      </c>
      <c r="C215" s="24" t="s">
        <v>125</v>
      </c>
      <c r="D215" s="14">
        <v>216000</v>
      </c>
      <c r="E215" s="14">
        <v>390000</v>
      </c>
      <c r="F215" s="14">
        <v>387895.79</v>
      </c>
      <c r="G215" s="67"/>
    </row>
    <row r="216" spans="1:7" s="79" customFormat="1">
      <c r="A216" s="25"/>
      <c r="B216" s="83"/>
      <c r="C216" s="24"/>
      <c r="D216" s="14"/>
      <c r="E216" s="103"/>
      <c r="F216" s="14"/>
      <c r="G216" s="67"/>
    </row>
    <row r="217" spans="1:7" ht="30">
      <c r="A217" s="25"/>
      <c r="B217" s="83" t="s">
        <v>126</v>
      </c>
      <c r="C217" s="24" t="s">
        <v>127</v>
      </c>
      <c r="D217" s="14">
        <v>141260</v>
      </c>
      <c r="E217" s="103">
        <v>153736</v>
      </c>
      <c r="F217" s="14">
        <v>154353.21</v>
      </c>
      <c r="G217" s="67"/>
    </row>
    <row r="218" spans="1:7" s="79" customFormat="1" ht="15" customHeight="1">
      <c r="A218" s="25"/>
      <c r="B218" s="83"/>
      <c r="C218" s="24"/>
      <c r="D218" s="14"/>
      <c r="E218" s="103"/>
      <c r="F218" s="14"/>
      <c r="G218" s="67"/>
    </row>
    <row r="219" spans="1:7" ht="45">
      <c r="A219" s="25"/>
      <c r="B219" s="83" t="s">
        <v>128</v>
      </c>
      <c r="C219" s="24" t="s">
        <v>129</v>
      </c>
      <c r="D219" s="14">
        <v>96000</v>
      </c>
      <c r="E219" s="103">
        <v>105300</v>
      </c>
      <c r="F219" s="14">
        <v>94128.16</v>
      </c>
      <c r="G219" s="67"/>
    </row>
    <row r="220" spans="1:7">
      <c r="A220" s="25"/>
      <c r="B220" s="83" t="s">
        <v>130</v>
      </c>
      <c r="C220" s="24" t="s">
        <v>66</v>
      </c>
      <c r="D220" s="14">
        <v>300000</v>
      </c>
      <c r="E220" s="103">
        <v>505410</v>
      </c>
      <c r="F220" s="14">
        <v>424005.86</v>
      </c>
      <c r="G220" s="67"/>
    </row>
    <row r="221" spans="1:7" ht="43.5">
      <c r="A221" s="25">
        <v>853</v>
      </c>
      <c r="B221" s="82"/>
      <c r="C221" s="26" t="s">
        <v>131</v>
      </c>
      <c r="D221" s="39">
        <f>D222</f>
        <v>0</v>
      </c>
      <c r="E221" s="106">
        <f t="shared" ref="E221:F221" si="11">E222</f>
        <v>443042.36</v>
      </c>
      <c r="F221" s="159">
        <f t="shared" si="11"/>
        <v>396406.32</v>
      </c>
      <c r="G221" s="109"/>
    </row>
    <row r="222" spans="1:7">
      <c r="A222" s="68"/>
      <c r="B222" s="83" t="s">
        <v>192</v>
      </c>
      <c r="C222" s="160" t="s">
        <v>66</v>
      </c>
      <c r="D222" s="14">
        <v>0</v>
      </c>
      <c r="E222" s="14">
        <v>443042.36</v>
      </c>
      <c r="F222" s="14">
        <v>396406.32</v>
      </c>
      <c r="G222" s="67"/>
    </row>
    <row r="223" spans="1:7" ht="29.25">
      <c r="A223" s="69">
        <v>854</v>
      </c>
      <c r="B223" s="84"/>
      <c r="C223" s="66" t="s">
        <v>49</v>
      </c>
      <c r="D223" s="70">
        <f>D224</f>
        <v>0</v>
      </c>
      <c r="E223" s="70">
        <f t="shared" ref="E223:F223" si="12">E224</f>
        <v>258240</v>
      </c>
      <c r="F223" s="70">
        <f t="shared" si="12"/>
        <v>254840</v>
      </c>
      <c r="G223" s="109"/>
    </row>
    <row r="224" spans="1:7" ht="30">
      <c r="A224" s="25"/>
      <c r="B224" s="83" t="s">
        <v>132</v>
      </c>
      <c r="C224" s="24" t="s">
        <v>133</v>
      </c>
      <c r="D224" s="14">
        <v>0</v>
      </c>
      <c r="E224" s="103">
        <v>258240</v>
      </c>
      <c r="F224" s="14">
        <v>254840</v>
      </c>
      <c r="G224" s="67"/>
    </row>
    <row r="225" spans="1:7" ht="43.5">
      <c r="A225" s="25">
        <v>900</v>
      </c>
      <c r="B225" s="82"/>
      <c r="C225" s="26" t="s">
        <v>51</v>
      </c>
      <c r="D225" s="27">
        <f>D226+D227+D228</f>
        <v>709339</v>
      </c>
      <c r="E225" s="27">
        <f t="shared" ref="E225:F225" si="13">E226+E227+E228</f>
        <v>712359</v>
      </c>
      <c r="F225" s="27">
        <f t="shared" si="13"/>
        <v>665145</v>
      </c>
      <c r="G225" s="109"/>
    </row>
    <row r="226" spans="1:7" s="79" customFormat="1">
      <c r="A226" s="25"/>
      <c r="B226" s="83" t="s">
        <v>198</v>
      </c>
      <c r="C226" s="24" t="s">
        <v>199</v>
      </c>
      <c r="D226" s="14">
        <v>685981</v>
      </c>
      <c r="E226" s="103">
        <v>687481</v>
      </c>
      <c r="F226" s="14">
        <v>636703.69999999995</v>
      </c>
      <c r="G226" s="109"/>
    </row>
    <row r="227" spans="1:7" ht="90">
      <c r="A227" s="25"/>
      <c r="B227" s="83" t="s">
        <v>134</v>
      </c>
      <c r="C227" s="24" t="s">
        <v>135</v>
      </c>
      <c r="D227" s="14">
        <v>23358</v>
      </c>
      <c r="E227" s="103">
        <v>23358</v>
      </c>
      <c r="F227" s="14">
        <v>25592.28</v>
      </c>
      <c r="G227" s="67"/>
    </row>
    <row r="228" spans="1:7" ht="75">
      <c r="A228" s="25"/>
      <c r="B228" s="83" t="s">
        <v>136</v>
      </c>
      <c r="C228" s="24" t="s">
        <v>137</v>
      </c>
      <c r="D228" s="14">
        <v>0</v>
      </c>
      <c r="E228" s="103">
        <v>1520</v>
      </c>
      <c r="F228" s="14">
        <v>2849.02</v>
      </c>
      <c r="G228" s="67"/>
    </row>
    <row r="229" spans="1:7" ht="43.5">
      <c r="A229" s="25">
        <v>921</v>
      </c>
      <c r="B229" s="82"/>
      <c r="C229" s="26" t="s">
        <v>53</v>
      </c>
      <c r="D229" s="27">
        <f>D230</f>
        <v>0</v>
      </c>
      <c r="E229" s="104">
        <f>E230</f>
        <v>0</v>
      </c>
      <c r="F229" s="27">
        <f t="shared" ref="F229" si="14">F230</f>
        <v>0</v>
      </c>
      <c r="G229" s="109"/>
    </row>
    <row r="230" spans="1:7" ht="31.5" customHeight="1">
      <c r="A230" s="25"/>
      <c r="B230" s="83" t="s">
        <v>138</v>
      </c>
      <c r="C230" s="24" t="s">
        <v>139</v>
      </c>
      <c r="D230" s="14">
        <v>0</v>
      </c>
      <c r="E230" s="103">
        <v>0</v>
      </c>
      <c r="F230" s="14">
        <v>0</v>
      </c>
      <c r="G230" s="67"/>
    </row>
    <row r="231" spans="1:7" ht="29.25">
      <c r="A231" s="25">
        <v>926</v>
      </c>
      <c r="B231" s="82"/>
      <c r="C231" s="26" t="s">
        <v>55</v>
      </c>
      <c r="D231" s="27">
        <f>D232+D233</f>
        <v>0</v>
      </c>
      <c r="E231" s="104">
        <f t="shared" ref="E231:F231" si="15">E232+E233</f>
        <v>0</v>
      </c>
      <c r="F231" s="27">
        <f t="shared" si="15"/>
        <v>0</v>
      </c>
      <c r="G231" s="109"/>
    </row>
    <row r="232" spans="1:7" ht="45">
      <c r="A232" s="25"/>
      <c r="B232" s="83" t="s">
        <v>140</v>
      </c>
      <c r="C232" s="24" t="s">
        <v>141</v>
      </c>
      <c r="D232" s="14">
        <v>0</v>
      </c>
      <c r="E232" s="103">
        <v>0</v>
      </c>
      <c r="F232" s="14">
        <v>0</v>
      </c>
      <c r="G232" s="67"/>
    </row>
    <row r="233" spans="1:7">
      <c r="A233" s="25"/>
      <c r="B233" s="83" t="s">
        <v>142</v>
      </c>
      <c r="C233" s="24" t="s">
        <v>66</v>
      </c>
      <c r="D233" s="14">
        <v>0</v>
      </c>
      <c r="E233" s="103">
        <v>0</v>
      </c>
      <c r="F233" s="14"/>
      <c r="G233" s="67"/>
    </row>
    <row r="234" spans="1:7">
      <c r="A234" s="15"/>
      <c r="B234" s="83"/>
      <c r="C234" s="26" t="s">
        <v>143</v>
      </c>
      <c r="D234" s="27">
        <f>D160+D164+D166+D168+D170+D176+D180+D187+D193+D196+D204+D206+D221+D223+D225+D229+D231</f>
        <v>32746605</v>
      </c>
      <c r="E234" s="104">
        <f>E160+E164+E166+E168+E170+E176+E180+E187+E193+E196+E204+E206+E221+E223+E225+E229+E231</f>
        <v>43193194.109999999</v>
      </c>
      <c r="F234" s="27">
        <f>F160+F164+F166+F168+F170+F176+F180+F187+F193+F196+F204+F206+F221+F223+F225+F229+F231</f>
        <v>43301820.339999996</v>
      </c>
      <c r="G234" s="109"/>
    </row>
    <row r="235" spans="1:7">
      <c r="A235" s="2"/>
      <c r="B235" s="17"/>
      <c r="C235" s="16"/>
      <c r="D235" s="9"/>
      <c r="E235" s="9"/>
      <c r="F235" s="9"/>
      <c r="G235" s="28"/>
    </row>
    <row r="236" spans="1:7" s="79" customFormat="1">
      <c r="A236" s="2"/>
      <c r="B236" s="17"/>
      <c r="C236" s="16"/>
      <c r="D236" s="9"/>
      <c r="E236" s="9"/>
      <c r="F236" s="9"/>
      <c r="G236" s="28"/>
    </row>
    <row r="237" spans="1:7" s="79" customFormat="1">
      <c r="A237" s="2"/>
      <c r="B237" s="17"/>
      <c r="C237" s="16"/>
      <c r="D237" s="9"/>
      <c r="E237" s="9"/>
      <c r="F237" s="9"/>
      <c r="G237" s="28"/>
    </row>
    <row r="238" spans="1:7" s="79" customFormat="1">
      <c r="A238" s="2"/>
      <c r="B238" s="17"/>
      <c r="C238" s="16"/>
      <c r="D238" s="9"/>
      <c r="E238" s="9"/>
      <c r="F238" s="9"/>
      <c r="G238" s="28"/>
    </row>
    <row r="239" spans="1:7" s="79" customFormat="1">
      <c r="A239" s="2"/>
      <c r="B239" s="17"/>
      <c r="C239" s="16"/>
      <c r="D239" s="9"/>
      <c r="E239" s="9"/>
      <c r="F239" s="9"/>
      <c r="G239" s="28"/>
    </row>
    <row r="240" spans="1:7" s="79" customFormat="1">
      <c r="A240" s="2"/>
      <c r="B240" s="17"/>
      <c r="C240" s="16"/>
      <c r="D240" s="9"/>
      <c r="E240" s="9"/>
      <c r="F240" s="9"/>
      <c r="G240" s="28"/>
    </row>
    <row r="241" spans="1:7" s="79" customFormat="1">
      <c r="A241" s="2"/>
      <c r="B241" s="17"/>
      <c r="C241" s="16"/>
      <c r="D241" s="9"/>
      <c r="E241" s="9"/>
      <c r="F241" s="9"/>
      <c r="G241" s="28"/>
    </row>
    <row r="242" spans="1:7" s="79" customFormat="1">
      <c r="A242" s="2"/>
      <c r="B242" s="17"/>
      <c r="C242" s="16"/>
      <c r="D242" s="9"/>
      <c r="E242" s="9"/>
      <c r="F242" s="9"/>
      <c r="G242" s="28"/>
    </row>
    <row r="243" spans="1:7" s="79" customFormat="1">
      <c r="A243" s="2"/>
      <c r="B243" s="17"/>
      <c r="C243" s="16"/>
      <c r="D243" s="9"/>
      <c r="E243" s="9"/>
      <c r="F243" s="9"/>
      <c r="G243" s="28"/>
    </row>
    <row r="244" spans="1:7" s="79" customFormat="1">
      <c r="A244" s="2"/>
      <c r="B244" s="17"/>
      <c r="C244" s="16"/>
      <c r="D244" s="9"/>
      <c r="E244" s="9"/>
      <c r="F244" s="9"/>
      <c r="G244" s="28"/>
    </row>
    <row r="245" spans="1:7" ht="18.75">
      <c r="A245" s="4"/>
      <c r="B245" s="278" t="s">
        <v>148</v>
      </c>
      <c r="C245" s="279"/>
      <c r="D245" s="279"/>
      <c r="E245" s="279"/>
      <c r="F245" s="279"/>
      <c r="G245" s="30"/>
    </row>
    <row r="246" spans="1:7" ht="18.75">
      <c r="A246" s="4"/>
      <c r="B246" s="278" t="s">
        <v>692</v>
      </c>
      <c r="C246" s="279"/>
      <c r="D246" s="279"/>
      <c r="E246" s="279"/>
      <c r="F246" s="279"/>
      <c r="G246" s="30"/>
    </row>
    <row r="247" spans="1:7">
      <c r="A247" s="4"/>
      <c r="B247" s="17"/>
      <c r="C247" s="16"/>
      <c r="D247" s="9"/>
      <c r="E247" s="9"/>
      <c r="F247" s="9"/>
      <c r="G247" s="30"/>
    </row>
    <row r="248" spans="1:7">
      <c r="A248" s="4"/>
      <c r="B248" s="17"/>
      <c r="C248" s="16"/>
      <c r="D248" s="9"/>
      <c r="E248" s="9"/>
      <c r="F248" s="9"/>
      <c r="G248" s="30"/>
    </row>
    <row r="249" spans="1:7" ht="29.25">
      <c r="A249" s="36" t="s">
        <v>22</v>
      </c>
      <c r="B249" s="43" t="s">
        <v>58</v>
      </c>
      <c r="C249" s="36" t="s">
        <v>23</v>
      </c>
      <c r="D249" s="44" t="s">
        <v>600</v>
      </c>
      <c r="E249" s="44" t="s">
        <v>60</v>
      </c>
      <c r="F249" s="44" t="s">
        <v>690</v>
      </c>
      <c r="G249" s="41"/>
    </row>
    <row r="250" spans="1:7">
      <c r="A250" s="10">
        <v>1</v>
      </c>
      <c r="B250" s="45" t="s">
        <v>145</v>
      </c>
      <c r="C250" s="46">
        <v>3</v>
      </c>
      <c r="D250" s="45">
        <v>4</v>
      </c>
      <c r="E250" s="45" t="s">
        <v>146</v>
      </c>
      <c r="F250" s="45" t="s">
        <v>147</v>
      </c>
      <c r="G250" s="30"/>
    </row>
    <row r="251" spans="1:7" ht="29.25">
      <c r="A251" s="22" t="s">
        <v>24</v>
      </c>
      <c r="B251" s="82"/>
      <c r="C251" s="26" t="s">
        <v>25</v>
      </c>
      <c r="D251" s="27">
        <f>D252</f>
        <v>0</v>
      </c>
      <c r="E251" s="27">
        <f t="shared" ref="E251:F251" si="16">E252</f>
        <v>1026937.75</v>
      </c>
      <c r="F251" s="27">
        <f t="shared" si="16"/>
        <v>1026937.75</v>
      </c>
      <c r="G251" s="30"/>
    </row>
    <row r="252" spans="1:7">
      <c r="A252" s="23"/>
      <c r="B252" s="83" t="s">
        <v>65</v>
      </c>
      <c r="C252" s="24" t="s">
        <v>66</v>
      </c>
      <c r="D252" s="14">
        <v>0</v>
      </c>
      <c r="E252" s="14">
        <v>1026937.75</v>
      </c>
      <c r="F252" s="14">
        <v>1026937.75</v>
      </c>
      <c r="G252" s="30"/>
    </row>
    <row r="253" spans="1:7" ht="29.25">
      <c r="A253" s="22" t="s">
        <v>32</v>
      </c>
      <c r="B253" s="82"/>
      <c r="C253" s="26" t="s">
        <v>33</v>
      </c>
      <c r="D253" s="27">
        <f>D254+D255</f>
        <v>63000</v>
      </c>
      <c r="E253" s="27">
        <f t="shared" ref="E253:F253" si="17">E254+E255</f>
        <v>71737</v>
      </c>
      <c r="F253" s="27">
        <f t="shared" si="17"/>
        <v>71736.36</v>
      </c>
      <c r="G253" s="30"/>
    </row>
    <row r="254" spans="1:7">
      <c r="A254" s="23"/>
      <c r="B254" s="83" t="s">
        <v>73</v>
      </c>
      <c r="C254" s="24" t="s">
        <v>74</v>
      </c>
      <c r="D254" s="14">
        <v>63000</v>
      </c>
      <c r="E254" s="14">
        <v>71600</v>
      </c>
      <c r="F254" s="14">
        <v>71600</v>
      </c>
      <c r="G254" s="30"/>
    </row>
    <row r="255" spans="1:7" ht="17.25" customHeight="1">
      <c r="A255" s="23"/>
      <c r="B255" s="83" t="s">
        <v>77</v>
      </c>
      <c r="C255" s="24" t="s">
        <v>78</v>
      </c>
      <c r="D255" s="14">
        <v>0</v>
      </c>
      <c r="E255" s="14">
        <v>137</v>
      </c>
      <c r="F255" s="14">
        <v>136.36000000000001</v>
      </c>
      <c r="G255" s="30"/>
    </row>
    <row r="256" spans="1:7" ht="69.75" customHeight="1">
      <c r="A256" s="22" t="s">
        <v>34</v>
      </c>
      <c r="B256" s="82"/>
      <c r="C256" s="26" t="s">
        <v>35</v>
      </c>
      <c r="D256" s="27">
        <f>D257+D258+D259</f>
        <v>1820</v>
      </c>
      <c r="E256" s="27">
        <f t="shared" ref="E256:F256" si="18">E257+E258+E259</f>
        <v>16100</v>
      </c>
      <c r="F256" s="27">
        <f t="shared" si="18"/>
        <v>15473</v>
      </c>
      <c r="G256" s="30"/>
    </row>
    <row r="257" spans="1:7" ht="60">
      <c r="A257" s="23"/>
      <c r="B257" s="83" t="s">
        <v>82</v>
      </c>
      <c r="C257" s="24" t="s">
        <v>149</v>
      </c>
      <c r="D257" s="14">
        <v>1820</v>
      </c>
      <c r="E257" s="14">
        <v>16100</v>
      </c>
      <c r="F257" s="14">
        <v>15473</v>
      </c>
      <c r="G257" s="30"/>
    </row>
    <row r="258" spans="1:7" ht="45">
      <c r="A258" s="23"/>
      <c r="B258" s="83" t="s">
        <v>551</v>
      </c>
      <c r="C258" s="24" t="s">
        <v>554</v>
      </c>
      <c r="D258" s="14">
        <v>0</v>
      </c>
      <c r="E258" s="14">
        <v>0</v>
      </c>
      <c r="F258" s="14">
        <v>0</v>
      </c>
      <c r="G258" s="30"/>
    </row>
    <row r="259" spans="1:7" s="35" customFormat="1" ht="45">
      <c r="A259" s="23"/>
      <c r="B259" s="83" t="s">
        <v>84</v>
      </c>
      <c r="C259" s="24" t="s">
        <v>85</v>
      </c>
      <c r="D259" s="14">
        <v>0</v>
      </c>
      <c r="E259" s="14">
        <v>0</v>
      </c>
      <c r="F259" s="14">
        <v>0</v>
      </c>
      <c r="G259" s="30"/>
    </row>
    <row r="260" spans="1:7" s="35" customFormat="1" ht="29.25">
      <c r="A260" s="22" t="s">
        <v>42</v>
      </c>
      <c r="B260" s="82"/>
      <c r="C260" s="26" t="s">
        <v>150</v>
      </c>
      <c r="D260" s="27">
        <f>D261+D262+D263</f>
        <v>0</v>
      </c>
      <c r="E260" s="27">
        <f>E261+E262+E263</f>
        <v>72328</v>
      </c>
      <c r="F260" s="27">
        <f>F261+F262+F263</f>
        <v>68589.23</v>
      </c>
      <c r="G260" s="30"/>
    </row>
    <row r="261" spans="1:7" s="35" customFormat="1">
      <c r="A261" s="23"/>
      <c r="B261" s="83" t="s">
        <v>100</v>
      </c>
      <c r="C261" s="24" t="s">
        <v>101</v>
      </c>
      <c r="D261" s="14">
        <v>0</v>
      </c>
      <c r="E261" s="14">
        <v>39703</v>
      </c>
      <c r="F261" s="14">
        <v>38843.040000000001</v>
      </c>
      <c r="G261" s="30"/>
    </row>
    <row r="262" spans="1:7" s="79" customFormat="1">
      <c r="A262" s="23"/>
      <c r="B262" s="83" t="s">
        <v>106</v>
      </c>
      <c r="C262" s="24" t="s">
        <v>107</v>
      </c>
      <c r="D262" s="14">
        <v>0</v>
      </c>
      <c r="E262" s="14">
        <v>32375</v>
      </c>
      <c r="F262" s="14">
        <v>29496.69</v>
      </c>
      <c r="G262" s="30"/>
    </row>
    <row r="263" spans="1:7" s="79" customFormat="1" ht="181.5" customHeight="1">
      <c r="A263" s="23"/>
      <c r="B263" s="83" t="s">
        <v>549</v>
      </c>
      <c r="C263" s="24" t="s">
        <v>553</v>
      </c>
      <c r="D263" s="14"/>
      <c r="E263" s="14">
        <v>250</v>
      </c>
      <c r="F263" s="14">
        <v>249.5</v>
      </c>
      <c r="G263" s="30"/>
    </row>
    <row r="264" spans="1:7">
      <c r="A264" s="22" t="s">
        <v>44</v>
      </c>
      <c r="B264" s="82"/>
      <c r="C264" s="26" t="s">
        <v>45</v>
      </c>
      <c r="D264" s="27">
        <f>D265</f>
        <v>0</v>
      </c>
      <c r="E264" s="27">
        <f t="shared" ref="E264:F264" si="19">E265</f>
        <v>2220</v>
      </c>
      <c r="F264" s="27">
        <f t="shared" si="19"/>
        <v>2220</v>
      </c>
      <c r="G264" s="30"/>
    </row>
    <row r="265" spans="1:7">
      <c r="A265" s="23"/>
      <c r="B265" s="83" t="s">
        <v>110</v>
      </c>
      <c r="C265" s="24" t="s">
        <v>66</v>
      </c>
      <c r="D265" s="14">
        <v>0</v>
      </c>
      <c r="E265" s="14">
        <v>2220</v>
      </c>
      <c r="F265" s="14">
        <v>2220</v>
      </c>
      <c r="G265" s="30"/>
    </row>
    <row r="266" spans="1:7" s="79" customFormat="1">
      <c r="A266" s="23"/>
      <c r="B266" s="83"/>
      <c r="C266" s="24"/>
      <c r="D266" s="14"/>
      <c r="E266" s="14"/>
      <c r="F266" s="14"/>
      <c r="G266" s="30"/>
    </row>
    <row r="267" spans="1:7" s="79" customFormat="1">
      <c r="A267" s="23"/>
      <c r="B267" s="83"/>
      <c r="C267" s="24"/>
      <c r="D267" s="14"/>
      <c r="E267" s="14"/>
      <c r="F267" s="14"/>
      <c r="G267" s="30"/>
    </row>
    <row r="268" spans="1:7">
      <c r="A268" s="22" t="s">
        <v>46</v>
      </c>
      <c r="B268" s="82"/>
      <c r="C268" s="26" t="s">
        <v>47</v>
      </c>
      <c r="D268" s="27">
        <f>D269+D271+D272+D273+D274+D275</f>
        <v>4745000</v>
      </c>
      <c r="E268" s="27">
        <f>E269+E270+E271+E272+E273+E274+E275</f>
        <v>11723807</v>
      </c>
      <c r="F268" s="27">
        <f>F269+F270+F271+F272+F273+F274+F275</f>
        <v>11660442.460000003</v>
      </c>
      <c r="G268" s="30"/>
    </row>
    <row r="269" spans="1:7">
      <c r="A269" s="23"/>
      <c r="B269" s="83" t="s">
        <v>113</v>
      </c>
      <c r="C269" s="24" t="s">
        <v>114</v>
      </c>
      <c r="D269" s="14">
        <v>252000</v>
      </c>
      <c r="E269" s="14">
        <v>334752</v>
      </c>
      <c r="F269" s="14">
        <v>334752</v>
      </c>
    </row>
    <row r="270" spans="1:7" s="79" customFormat="1" ht="29.25" customHeight="1">
      <c r="A270" s="23"/>
      <c r="B270" s="83" t="s">
        <v>610</v>
      </c>
      <c r="C270" s="24" t="s">
        <v>611</v>
      </c>
      <c r="D270" s="14">
        <v>0</v>
      </c>
      <c r="E270" s="14">
        <v>5847522</v>
      </c>
      <c r="F270" s="14">
        <v>5791852.8099999996</v>
      </c>
    </row>
    <row r="271" spans="1:7" ht="90">
      <c r="A271" s="23"/>
      <c r="B271" s="83" t="s">
        <v>116</v>
      </c>
      <c r="C271" s="24" t="s">
        <v>118</v>
      </c>
      <c r="D271" s="14">
        <v>4400000</v>
      </c>
      <c r="E271" s="14">
        <v>5412540</v>
      </c>
      <c r="F271" s="14">
        <v>5409071.5800000001</v>
      </c>
    </row>
    <row r="272" spans="1:7" ht="120">
      <c r="A272" s="23"/>
      <c r="B272" s="83" t="s">
        <v>117</v>
      </c>
      <c r="C272" s="24" t="s">
        <v>119</v>
      </c>
      <c r="D272" s="14">
        <v>22000</v>
      </c>
      <c r="E272" s="14">
        <v>47420</v>
      </c>
      <c r="F272" s="14">
        <v>46515.46</v>
      </c>
    </row>
    <row r="273" spans="1:6">
      <c r="A273" s="120"/>
      <c r="B273" s="121" t="s">
        <v>122</v>
      </c>
      <c r="C273" s="122" t="s">
        <v>123</v>
      </c>
      <c r="D273" s="13">
        <v>0</v>
      </c>
      <c r="E273" s="13">
        <v>863</v>
      </c>
      <c r="F273" s="13">
        <v>539.73</v>
      </c>
    </row>
    <row r="274" spans="1:6" ht="45">
      <c r="A274" s="23"/>
      <c r="B274" s="83" t="s">
        <v>128</v>
      </c>
      <c r="C274" s="24" t="s">
        <v>129</v>
      </c>
      <c r="D274" s="14">
        <v>71000</v>
      </c>
      <c r="E274" s="14">
        <v>80300</v>
      </c>
      <c r="F274" s="14">
        <v>77400</v>
      </c>
    </row>
    <row r="275" spans="1:6">
      <c r="A275" s="23"/>
      <c r="B275" s="83" t="s">
        <v>130</v>
      </c>
      <c r="C275" s="24" t="s">
        <v>66</v>
      </c>
      <c r="D275" s="14">
        <v>0</v>
      </c>
      <c r="E275" s="14">
        <v>410</v>
      </c>
      <c r="F275" s="14">
        <v>310.88</v>
      </c>
    </row>
    <row r="276" spans="1:6">
      <c r="A276" s="25"/>
      <c r="B276" s="82"/>
      <c r="C276" s="26" t="s">
        <v>56</v>
      </c>
      <c r="D276" s="27">
        <f>D251+D253+D256+D260+D264+D268</f>
        <v>4809820</v>
      </c>
      <c r="E276" s="27">
        <f>E251+E253+E256+E260+E264+E268</f>
        <v>12913129.75</v>
      </c>
      <c r="F276" s="27">
        <f>F251+F253+F256+F260+F264+F268</f>
        <v>12845398.800000003</v>
      </c>
    </row>
    <row r="277" spans="1:6">
      <c r="A277" s="50"/>
      <c r="B277" s="47"/>
      <c r="C277" s="48"/>
      <c r="D277" s="49"/>
      <c r="E277" s="49"/>
      <c r="F277" s="49"/>
    </row>
    <row r="278" spans="1:6" ht="1.5" customHeight="1">
      <c r="A278" s="50"/>
      <c r="B278" s="47"/>
      <c r="C278" s="48"/>
      <c r="D278" s="49"/>
      <c r="E278" s="49"/>
      <c r="F278" s="49"/>
    </row>
    <row r="279" spans="1:6" hidden="1"/>
    <row r="280" spans="1:6" hidden="1">
      <c r="A280" s="50"/>
      <c r="B280" s="47"/>
      <c r="C280" s="48"/>
      <c r="D280" s="49"/>
      <c r="E280" s="49"/>
      <c r="F280" s="49"/>
    </row>
    <row r="281" spans="1:6" hidden="1">
      <c r="A281" s="50"/>
      <c r="B281" s="47"/>
      <c r="C281" s="48"/>
      <c r="D281" s="49"/>
      <c r="E281" s="49"/>
      <c r="F281" s="49"/>
    </row>
    <row r="282" spans="1:6" hidden="1">
      <c r="A282" s="4"/>
      <c r="B282" s="4"/>
      <c r="C282" s="16"/>
      <c r="D282" s="9"/>
      <c r="E282" s="9"/>
      <c r="F282" s="9"/>
    </row>
    <row r="283" spans="1:6" hidden="1">
      <c r="A283" s="4"/>
      <c r="B283" s="4"/>
      <c r="C283" s="16"/>
      <c r="D283" s="9"/>
      <c r="E283" s="9"/>
      <c r="F283" s="9"/>
    </row>
    <row r="284" spans="1:6" s="79" customFormat="1">
      <c r="A284" s="4"/>
      <c r="B284" s="4"/>
      <c r="C284" s="16"/>
      <c r="D284" s="9"/>
      <c r="E284" s="9"/>
      <c r="F284" s="9"/>
    </row>
    <row r="285" spans="1:6" s="79" customFormat="1">
      <c r="A285" s="4"/>
      <c r="B285" s="4"/>
      <c r="C285" s="16"/>
      <c r="D285" s="9"/>
      <c r="E285" s="9"/>
      <c r="F285" s="9"/>
    </row>
    <row r="286" spans="1:6" ht="162.75" customHeight="1">
      <c r="A286" s="273" t="s">
        <v>775</v>
      </c>
      <c r="B286" s="273"/>
      <c r="C286" s="273"/>
      <c r="D286" s="273"/>
      <c r="E286" s="273"/>
      <c r="F286" s="273"/>
    </row>
    <row r="287" spans="1:6">
      <c r="A287" s="4"/>
      <c r="B287" s="4"/>
      <c r="C287" s="4"/>
      <c r="D287" s="9"/>
      <c r="E287" s="9"/>
      <c r="F287" s="9"/>
    </row>
    <row r="288" spans="1:6" s="79" customFormat="1">
      <c r="A288" s="4"/>
      <c r="B288" s="4"/>
      <c r="C288" s="4"/>
      <c r="D288" s="9"/>
      <c r="E288" s="9"/>
      <c r="F288" s="9"/>
    </row>
    <row r="289" spans="1:6" s="79" customFormat="1">
      <c r="A289" s="4"/>
      <c r="B289" s="4"/>
      <c r="C289" s="4"/>
      <c r="D289" s="9"/>
      <c r="E289" s="9"/>
      <c r="F289" s="9"/>
    </row>
    <row r="290" spans="1:6" s="79" customFormat="1">
      <c r="A290" s="4"/>
      <c r="B290" s="4"/>
      <c r="C290" s="4"/>
      <c r="D290" s="9"/>
      <c r="E290" s="9"/>
      <c r="F290" s="9"/>
    </row>
    <row r="291" spans="1:6" s="79" customFormat="1">
      <c r="A291" s="4"/>
      <c r="B291" s="4"/>
      <c r="C291" s="4"/>
      <c r="D291" s="9"/>
      <c r="E291" s="9"/>
      <c r="F291" s="9"/>
    </row>
    <row r="292" spans="1:6" s="79" customFormat="1">
      <c r="A292" s="4"/>
      <c r="B292" s="4"/>
      <c r="C292" s="4"/>
      <c r="D292" s="9"/>
      <c r="E292" s="9"/>
      <c r="F292" s="9"/>
    </row>
    <row r="293" spans="1:6" s="79" customFormat="1">
      <c r="A293" s="4"/>
      <c r="B293" s="4"/>
      <c r="C293" s="4"/>
      <c r="D293" s="9"/>
      <c r="E293" s="9"/>
      <c r="F293" s="9"/>
    </row>
    <row r="294" spans="1:6" s="79" customFormat="1">
      <c r="A294" s="4"/>
      <c r="B294" s="4"/>
      <c r="C294" s="4"/>
      <c r="D294" s="9"/>
      <c r="E294" s="9"/>
      <c r="F294" s="9"/>
    </row>
    <row r="295" spans="1:6" s="79" customFormat="1">
      <c r="A295" s="4"/>
      <c r="B295" s="4"/>
      <c r="C295" s="4"/>
      <c r="D295" s="9"/>
      <c r="E295" s="9"/>
      <c r="F295" s="9"/>
    </row>
    <row r="296" spans="1:6" s="79" customFormat="1">
      <c r="A296" s="4"/>
      <c r="B296" s="4"/>
      <c r="C296" s="4"/>
      <c r="D296" s="9"/>
      <c r="E296" s="9"/>
      <c r="F296" s="9"/>
    </row>
    <row r="297" spans="1:6" s="79" customFormat="1">
      <c r="A297" s="4"/>
      <c r="B297" s="4"/>
      <c r="C297" s="4"/>
      <c r="D297" s="9"/>
      <c r="E297" s="9"/>
      <c r="F297" s="9"/>
    </row>
    <row r="298" spans="1:6" s="79" customFormat="1" hidden="1">
      <c r="A298" s="4"/>
      <c r="B298" s="4"/>
      <c r="C298" s="4"/>
      <c r="D298" s="9"/>
      <c r="E298" s="9"/>
      <c r="F298" s="9"/>
    </row>
    <row r="299" spans="1:6" s="79" customFormat="1" hidden="1">
      <c r="A299" s="4"/>
      <c r="B299" s="4"/>
      <c r="C299" s="4"/>
      <c r="D299" s="9"/>
      <c r="E299" s="9"/>
      <c r="F299" s="9"/>
    </row>
    <row r="300" spans="1:6" s="79" customFormat="1" hidden="1">
      <c r="A300" s="4"/>
      <c r="B300" s="4"/>
      <c r="C300" s="4"/>
      <c r="D300" s="9"/>
      <c r="E300" s="9"/>
      <c r="F300" s="9"/>
    </row>
    <row r="301" spans="1:6" s="79" customFormat="1" hidden="1">
      <c r="A301" s="4"/>
      <c r="B301" s="4"/>
      <c r="C301" s="4"/>
      <c r="D301" s="9"/>
      <c r="E301" s="9"/>
      <c r="F301" s="9"/>
    </row>
    <row r="302" spans="1:6" s="79" customFormat="1" hidden="1">
      <c r="A302" s="4"/>
      <c r="B302" s="4"/>
      <c r="C302" s="4"/>
      <c r="D302" s="9"/>
      <c r="E302" s="9"/>
      <c r="F302" s="9"/>
    </row>
    <row r="303" spans="1:6" s="79" customFormat="1" hidden="1">
      <c r="A303" s="4"/>
      <c r="B303" s="4"/>
      <c r="C303" s="4"/>
      <c r="D303" s="9"/>
      <c r="E303" s="9"/>
      <c r="F303" s="9"/>
    </row>
    <row r="304" spans="1:6" s="79" customFormat="1" ht="9" hidden="1" customHeight="1">
      <c r="A304" s="4"/>
      <c r="B304" s="4"/>
      <c r="C304" s="4"/>
      <c r="D304" s="9"/>
      <c r="E304" s="9"/>
      <c r="F304" s="9"/>
    </row>
    <row r="305" spans="1:6" s="79" customFormat="1" hidden="1">
      <c r="A305" s="4"/>
      <c r="B305" s="4"/>
      <c r="C305" s="4"/>
      <c r="D305" s="9"/>
      <c r="E305" s="9"/>
      <c r="F305" s="9"/>
    </row>
    <row r="306" spans="1:6" s="79" customFormat="1" hidden="1">
      <c r="A306" s="4"/>
      <c r="B306" s="4"/>
      <c r="C306" s="4"/>
      <c r="D306" s="9"/>
      <c r="E306" s="9"/>
      <c r="F306" s="9"/>
    </row>
    <row r="307" spans="1:6" s="79" customFormat="1" hidden="1">
      <c r="A307" s="4"/>
      <c r="B307" s="4"/>
      <c r="C307" s="4"/>
      <c r="D307" s="9"/>
      <c r="E307" s="9"/>
      <c r="F307" s="9"/>
    </row>
    <row r="308" spans="1:6" s="79" customFormat="1" hidden="1">
      <c r="A308" s="4"/>
      <c r="B308" s="4"/>
      <c r="C308" s="4"/>
      <c r="D308" s="9"/>
      <c r="E308" s="9"/>
      <c r="F308" s="9"/>
    </row>
    <row r="309" spans="1:6" s="79" customFormat="1" hidden="1">
      <c r="A309" s="4"/>
      <c r="B309" s="4"/>
      <c r="C309" s="4"/>
      <c r="D309" s="9"/>
      <c r="E309" s="9"/>
      <c r="F309" s="9"/>
    </row>
    <row r="310" spans="1:6" s="79" customFormat="1" hidden="1">
      <c r="A310" s="4"/>
      <c r="B310" s="4"/>
      <c r="C310" s="4"/>
      <c r="D310" s="9"/>
      <c r="E310" s="9"/>
      <c r="F310" s="9"/>
    </row>
    <row r="311" spans="1:6" s="79" customFormat="1" hidden="1">
      <c r="A311" s="4"/>
      <c r="B311" s="4"/>
      <c r="C311" s="4"/>
      <c r="D311" s="9"/>
      <c r="E311" s="9"/>
      <c r="F311" s="9"/>
    </row>
    <row r="312" spans="1:6" s="79" customFormat="1" hidden="1">
      <c r="A312" s="4"/>
      <c r="B312" s="4"/>
      <c r="C312" s="4"/>
      <c r="D312" s="9"/>
      <c r="E312" s="9"/>
      <c r="F312" s="9"/>
    </row>
    <row r="313" spans="1:6" s="79" customFormat="1" hidden="1">
      <c r="A313" s="4"/>
      <c r="B313" s="4"/>
      <c r="C313" s="4"/>
      <c r="D313" s="9"/>
      <c r="E313" s="9"/>
      <c r="F313" s="9"/>
    </row>
    <row r="314" spans="1:6" s="79" customFormat="1" hidden="1">
      <c r="A314" s="4"/>
      <c r="B314" s="4"/>
      <c r="C314" s="4"/>
      <c r="D314" s="9"/>
      <c r="E314" s="9"/>
      <c r="F314" s="9"/>
    </row>
    <row r="315" spans="1:6" s="79" customFormat="1" hidden="1">
      <c r="A315" s="4"/>
      <c r="B315" s="4"/>
      <c r="C315" s="4"/>
      <c r="D315" s="9"/>
      <c r="E315" s="9"/>
      <c r="F315" s="9"/>
    </row>
    <row r="316" spans="1:6" s="79" customFormat="1" hidden="1">
      <c r="A316" s="4"/>
      <c r="B316" s="4"/>
      <c r="C316" s="4"/>
      <c r="D316" s="9"/>
      <c r="E316" s="9"/>
      <c r="F316" s="9"/>
    </row>
    <row r="317" spans="1:6" s="79" customFormat="1" hidden="1">
      <c r="A317" s="4"/>
      <c r="B317" s="4"/>
      <c r="C317" s="4"/>
      <c r="D317" s="9"/>
      <c r="E317" s="9"/>
      <c r="F317" s="9"/>
    </row>
    <row r="318" spans="1:6" s="79" customFormat="1" hidden="1">
      <c r="A318" s="4"/>
      <c r="B318" s="4"/>
      <c r="C318" s="4"/>
      <c r="D318" s="9"/>
      <c r="E318" s="9"/>
      <c r="F318" s="9"/>
    </row>
    <row r="319" spans="1:6" s="79" customFormat="1" hidden="1">
      <c r="A319" s="4"/>
      <c r="B319" s="4"/>
      <c r="C319" s="4"/>
      <c r="D319" s="9"/>
      <c r="E319" s="9"/>
      <c r="F319" s="9"/>
    </row>
    <row r="320" spans="1:6" s="79" customFormat="1" hidden="1">
      <c r="A320" s="4"/>
      <c r="B320" s="4"/>
      <c r="C320" s="4"/>
      <c r="D320" s="9"/>
      <c r="E320" s="9"/>
      <c r="F320" s="9"/>
    </row>
    <row r="321" spans="1:6" s="79" customFormat="1" hidden="1">
      <c r="A321" s="4"/>
      <c r="B321" s="4"/>
      <c r="C321" s="4"/>
      <c r="D321" s="9"/>
      <c r="E321" s="9"/>
      <c r="F321" s="9"/>
    </row>
    <row r="322" spans="1:6" s="79" customFormat="1" hidden="1">
      <c r="A322" s="4"/>
      <c r="B322" s="4"/>
      <c r="C322" s="4"/>
      <c r="D322" s="9"/>
      <c r="E322" s="9"/>
      <c r="F322" s="9"/>
    </row>
    <row r="323" spans="1:6" s="79" customFormat="1" hidden="1">
      <c r="A323" s="4"/>
      <c r="B323" s="4"/>
      <c r="C323" s="4"/>
      <c r="D323" s="9"/>
      <c r="E323" s="9"/>
      <c r="F323" s="9"/>
    </row>
    <row r="324" spans="1:6" s="79" customFormat="1" hidden="1">
      <c r="A324" s="4"/>
      <c r="B324" s="4"/>
      <c r="C324" s="4"/>
      <c r="D324" s="9"/>
      <c r="E324" s="9"/>
      <c r="F324" s="9"/>
    </row>
    <row r="325" spans="1:6" s="79" customFormat="1" hidden="1">
      <c r="A325" s="4"/>
      <c r="B325" s="4"/>
      <c r="C325" s="4"/>
      <c r="D325" s="9"/>
      <c r="E325" s="9"/>
      <c r="F325" s="9"/>
    </row>
    <row r="326" spans="1:6" s="79" customFormat="1" hidden="1">
      <c r="A326" s="4"/>
      <c r="B326" s="4"/>
      <c r="C326" s="4"/>
      <c r="D326" s="9"/>
      <c r="E326" s="9"/>
      <c r="F326" s="9"/>
    </row>
    <row r="327" spans="1:6" hidden="1">
      <c r="A327" s="4"/>
      <c r="B327" s="4"/>
      <c r="C327" s="4"/>
      <c r="D327" s="9"/>
      <c r="E327" s="9"/>
      <c r="F327" s="9"/>
    </row>
    <row r="328" spans="1:6" ht="18.75" hidden="1">
      <c r="A328" s="268" t="s">
        <v>155</v>
      </c>
      <c r="B328" s="268"/>
      <c r="C328" s="268"/>
      <c r="D328" s="268"/>
      <c r="E328" s="268"/>
      <c r="F328" s="4"/>
    </row>
    <row r="329" spans="1:6" ht="40.5" customHeight="1">
      <c r="A329" s="274" t="s">
        <v>693</v>
      </c>
      <c r="B329" s="274"/>
      <c r="C329" s="274"/>
      <c r="D329" s="274"/>
      <c r="E329" s="274"/>
      <c r="F329" s="4"/>
    </row>
    <row r="330" spans="1:6">
      <c r="A330" s="4"/>
      <c r="B330" s="4"/>
      <c r="C330" s="4"/>
      <c r="D330" s="4"/>
      <c r="E330" s="4"/>
      <c r="F330" s="4"/>
    </row>
    <row r="331" spans="1:6" ht="29.25">
      <c r="A331" s="36" t="s">
        <v>22</v>
      </c>
      <c r="B331" s="36"/>
      <c r="C331" s="36" t="s">
        <v>23</v>
      </c>
      <c r="D331" s="198" t="s">
        <v>694</v>
      </c>
      <c r="E331" s="36" t="s">
        <v>151</v>
      </c>
      <c r="F331" s="16"/>
    </row>
    <row r="332" spans="1:6">
      <c r="A332" s="22" t="s">
        <v>24</v>
      </c>
      <c r="B332" s="15"/>
      <c r="C332" s="24" t="s">
        <v>25</v>
      </c>
      <c r="D332" s="14">
        <v>1871040.24</v>
      </c>
      <c r="E332" s="57">
        <f>D332*100%/D349</f>
        <v>4.5273241186719805E-2</v>
      </c>
      <c r="F332" s="4"/>
    </row>
    <row r="333" spans="1:6">
      <c r="A333" s="22" t="s">
        <v>26</v>
      </c>
      <c r="B333" s="15"/>
      <c r="C333" s="24" t="s">
        <v>27</v>
      </c>
      <c r="D333" s="14">
        <v>1440135.29</v>
      </c>
      <c r="E333" s="57">
        <f>D333*100%/D349</f>
        <v>3.4846707693297216E-2</v>
      </c>
      <c r="F333" s="4"/>
    </row>
    <row r="334" spans="1:6" s="79" customFormat="1">
      <c r="A334" s="22" t="s">
        <v>602</v>
      </c>
      <c r="B334" s="15"/>
      <c r="C334" s="24" t="s">
        <v>603</v>
      </c>
      <c r="D334" s="14">
        <v>27323.7</v>
      </c>
      <c r="E334" s="57">
        <f>D334*100%/D349</f>
        <v>6.6114690307974135E-4</v>
      </c>
      <c r="F334" s="4"/>
    </row>
    <row r="335" spans="1:6" ht="30">
      <c r="A335" s="22" t="s">
        <v>28</v>
      </c>
      <c r="B335" s="15"/>
      <c r="C335" s="24" t="s">
        <v>29</v>
      </c>
      <c r="D335" s="14">
        <v>266975.90000000002</v>
      </c>
      <c r="E335" s="57">
        <f>D335*100%/D349</f>
        <v>6.4599702632486353E-3</v>
      </c>
      <c r="F335" s="4"/>
    </row>
    <row r="336" spans="1:6">
      <c r="A336" s="22" t="s">
        <v>30</v>
      </c>
      <c r="B336" s="15"/>
      <c r="C336" s="24" t="s">
        <v>31</v>
      </c>
      <c r="D336" s="14">
        <v>34111.33</v>
      </c>
      <c r="E336" s="57">
        <f>D336*100%/D349</f>
        <v>8.2538602712777095E-4</v>
      </c>
      <c r="F336" s="4"/>
    </row>
    <row r="337" spans="1:6" ht="30">
      <c r="A337" s="22" t="s">
        <v>32</v>
      </c>
      <c r="B337" s="15"/>
      <c r="C337" s="24" t="s">
        <v>33</v>
      </c>
      <c r="D337" s="14">
        <v>3227126.05</v>
      </c>
      <c r="E337" s="57">
        <f>D337*100%/D349</f>
        <v>7.8086217964823887E-2</v>
      </c>
      <c r="F337" s="4"/>
    </row>
    <row r="338" spans="1:6" ht="75">
      <c r="A338" s="22" t="s">
        <v>34</v>
      </c>
      <c r="B338" s="15"/>
      <c r="C338" s="24" t="s">
        <v>35</v>
      </c>
      <c r="D338" s="14">
        <v>15473</v>
      </c>
      <c r="E338" s="57">
        <f>D338*100%/D349</f>
        <v>3.7439753881622319E-4</v>
      </c>
      <c r="F338" s="4"/>
    </row>
    <row r="339" spans="1:6" ht="45">
      <c r="A339" s="22" t="s">
        <v>36</v>
      </c>
      <c r="B339" s="15"/>
      <c r="C339" s="24" t="s">
        <v>37</v>
      </c>
      <c r="D339" s="14">
        <v>254459.38</v>
      </c>
      <c r="E339" s="57">
        <f>D339*100%/D349</f>
        <v>6.157110166141155E-3</v>
      </c>
      <c r="F339" s="4"/>
    </row>
    <row r="340" spans="1:6" ht="30">
      <c r="A340" s="22" t="s">
        <v>152</v>
      </c>
      <c r="B340" s="15"/>
      <c r="C340" s="24" t="s">
        <v>153</v>
      </c>
      <c r="D340" s="14">
        <v>453474.68</v>
      </c>
      <c r="E340" s="57">
        <f>D340*100%/D349</f>
        <v>1.097264939620464E-2</v>
      </c>
      <c r="F340" s="4"/>
    </row>
    <row r="341" spans="1:6">
      <c r="A341" s="22" t="s">
        <v>42</v>
      </c>
      <c r="B341" s="15"/>
      <c r="C341" s="24" t="s">
        <v>43</v>
      </c>
      <c r="D341" s="14">
        <v>14931740.859999999</v>
      </c>
      <c r="E341" s="57">
        <f>D341*100%/D349</f>
        <v>0.36130078383155406</v>
      </c>
      <c r="F341" s="4"/>
    </row>
    <row r="342" spans="1:6">
      <c r="A342" s="22" t="s">
        <v>44</v>
      </c>
      <c r="B342" s="15"/>
      <c r="C342" s="24" t="s">
        <v>45</v>
      </c>
      <c r="D342" s="14">
        <v>101792.53</v>
      </c>
      <c r="E342" s="57">
        <f>D342*100%/D349</f>
        <v>2.4630564662235224E-3</v>
      </c>
      <c r="F342" s="4"/>
    </row>
    <row r="343" spans="1:6">
      <c r="A343" s="22" t="s">
        <v>46</v>
      </c>
      <c r="B343" s="15"/>
      <c r="C343" s="24" t="s">
        <v>47</v>
      </c>
      <c r="D343" s="14">
        <v>14461653.039999999</v>
      </c>
      <c r="E343" s="57">
        <f>D343*100%/D349</f>
        <v>0.34992614912364456</v>
      </c>
      <c r="F343" s="4"/>
    </row>
    <row r="344" spans="1:6" ht="45">
      <c r="A344" s="22" t="s">
        <v>48</v>
      </c>
      <c r="B344" s="15"/>
      <c r="C344" s="24" t="s">
        <v>131</v>
      </c>
      <c r="D344" s="14">
        <v>157141.63</v>
      </c>
      <c r="E344" s="57">
        <f>D344*100%/D349</f>
        <v>3.802329187460065E-3</v>
      </c>
      <c r="F344" s="4"/>
    </row>
    <row r="345" spans="1:6" ht="30">
      <c r="A345" s="22" t="s">
        <v>144</v>
      </c>
      <c r="B345" s="15"/>
      <c r="C345" s="24" t="s">
        <v>49</v>
      </c>
      <c r="D345" s="14">
        <v>709105.88</v>
      </c>
      <c r="E345" s="57">
        <f>D345*100%/D349</f>
        <v>1.715811389078473E-2</v>
      </c>
      <c r="F345" s="4"/>
    </row>
    <row r="346" spans="1:6" ht="45">
      <c r="A346" s="22" t="s">
        <v>50</v>
      </c>
      <c r="B346" s="15"/>
      <c r="C346" s="24" t="s">
        <v>51</v>
      </c>
      <c r="D346" s="14">
        <v>1497373.69</v>
      </c>
      <c r="E346" s="57">
        <f>D346*100%/D349</f>
        <v>3.6231695484015149E-2</v>
      </c>
      <c r="F346" s="4"/>
    </row>
    <row r="347" spans="1:6" ht="45">
      <c r="A347" s="22" t="s">
        <v>52</v>
      </c>
      <c r="B347" s="15"/>
      <c r="C347" s="24" t="s">
        <v>53</v>
      </c>
      <c r="D347" s="14">
        <v>1795520.33</v>
      </c>
      <c r="E347" s="57">
        <f>D347*100%/D349</f>
        <v>4.3445898820299422E-2</v>
      </c>
      <c r="F347" s="4"/>
    </row>
    <row r="348" spans="1:6" s="79" customFormat="1">
      <c r="A348" s="22" t="s">
        <v>54</v>
      </c>
      <c r="B348" s="15"/>
      <c r="C348" s="24" t="s">
        <v>546</v>
      </c>
      <c r="D348" s="14">
        <v>83281.41</v>
      </c>
      <c r="E348" s="57">
        <f>D348*100%/D349</f>
        <v>2.0151460565594778E-3</v>
      </c>
      <c r="F348" s="4"/>
    </row>
    <row r="349" spans="1:6">
      <c r="A349" s="22"/>
      <c r="B349" s="15"/>
      <c r="C349" s="26" t="s">
        <v>154</v>
      </c>
      <c r="D349" s="27">
        <f>D332+D333+D334+D335+D336+D337+D338+D339+D340+D341+D342+D343+D344+D345+D346+D347+D348</f>
        <v>41327728.939999998</v>
      </c>
      <c r="E349" s="195">
        <f>E332+E333+E334+E335+E336+E337+E338+E339+E340+E341+E342+E343+E344+E345+E346+E347+E348</f>
        <v>0.99999999999999989</v>
      </c>
      <c r="F349" s="4"/>
    </row>
    <row r="350" spans="1:6">
      <c r="A350" s="56"/>
      <c r="B350" s="4"/>
      <c r="C350" s="16"/>
      <c r="D350" s="9"/>
      <c r="E350" s="194"/>
      <c r="F350" s="4"/>
    </row>
    <row r="351" spans="1:6">
      <c r="A351" s="56"/>
      <c r="B351" s="4"/>
      <c r="C351" s="16"/>
      <c r="D351" s="9"/>
      <c r="E351" s="55"/>
      <c r="F351" s="4"/>
    </row>
    <row r="352" spans="1:6">
      <c r="A352" s="56"/>
      <c r="B352" s="4"/>
      <c r="C352" s="16"/>
      <c r="D352" s="9"/>
      <c r="E352" s="55"/>
      <c r="F352" s="4"/>
    </row>
    <row r="353" spans="1:7">
      <c r="A353" s="56"/>
      <c r="B353" s="4"/>
      <c r="C353" s="16"/>
      <c r="D353" s="9"/>
      <c r="E353" s="55"/>
      <c r="F353" s="4"/>
    </row>
    <row r="354" spans="1:7">
      <c r="A354" s="17"/>
      <c r="B354" s="4"/>
      <c r="C354" s="16"/>
      <c r="D354" s="9"/>
      <c r="E354" s="55"/>
      <c r="F354" s="4"/>
    </row>
    <row r="355" spans="1:7">
      <c r="A355" s="17"/>
      <c r="B355" s="4"/>
      <c r="C355" s="16"/>
      <c r="D355" s="4"/>
      <c r="E355" s="4"/>
      <c r="F355" s="4"/>
    </row>
    <row r="356" spans="1:7">
      <c r="A356" s="17"/>
      <c r="B356" s="4"/>
      <c r="C356" s="16"/>
      <c r="D356" s="4"/>
      <c r="E356" s="4"/>
      <c r="F356" s="4"/>
    </row>
    <row r="357" spans="1:7">
      <c r="A357" s="17"/>
      <c r="B357" s="4"/>
      <c r="C357" s="16"/>
      <c r="D357" s="4"/>
      <c r="E357" s="4"/>
      <c r="F357" s="4"/>
    </row>
    <row r="358" spans="1:7">
      <c r="A358" s="17"/>
      <c r="B358" s="4"/>
      <c r="C358" s="16"/>
      <c r="D358" s="4"/>
      <c r="E358" s="4"/>
      <c r="F358" s="4"/>
    </row>
    <row r="359" spans="1:7">
      <c r="A359" s="4"/>
      <c r="B359" s="4"/>
      <c r="C359" s="16"/>
      <c r="D359" s="4"/>
      <c r="E359" s="4"/>
      <c r="F359" s="4"/>
    </row>
    <row r="360" spans="1:7">
      <c r="A360" s="4"/>
      <c r="B360" s="4"/>
      <c r="C360" s="16"/>
      <c r="D360" s="4"/>
      <c r="E360" s="4"/>
      <c r="F360" s="4"/>
    </row>
    <row r="361" spans="1:7">
      <c r="A361" s="4"/>
      <c r="B361" s="4"/>
      <c r="C361" s="16"/>
      <c r="D361" s="4"/>
      <c r="E361" s="4"/>
      <c r="F361" s="4"/>
    </row>
    <row r="362" spans="1:7" ht="27.75" customHeight="1">
      <c r="A362" s="264" t="s">
        <v>695</v>
      </c>
      <c r="B362" s="264"/>
      <c r="C362" s="264"/>
      <c r="D362" s="264"/>
      <c r="E362" s="264"/>
      <c r="F362" s="264"/>
      <c r="G362" s="99"/>
    </row>
    <row r="364" spans="1:7" ht="30">
      <c r="A364" s="46" t="s">
        <v>22</v>
      </c>
      <c r="B364" s="46"/>
      <c r="C364" s="46" t="s">
        <v>23</v>
      </c>
      <c r="D364" s="46" t="s">
        <v>599</v>
      </c>
      <c r="E364" s="46" t="s">
        <v>13</v>
      </c>
      <c r="F364" s="46" t="s">
        <v>687</v>
      </c>
      <c r="G364" s="114"/>
    </row>
    <row r="365" spans="1:7">
      <c r="A365" s="32">
        <v>1</v>
      </c>
      <c r="B365" s="32"/>
      <c r="C365" s="46">
        <v>2</v>
      </c>
      <c r="D365" s="32">
        <v>3</v>
      </c>
      <c r="E365" s="32">
        <v>4</v>
      </c>
      <c r="F365" s="100">
        <v>5</v>
      </c>
      <c r="G365" s="115"/>
    </row>
    <row r="366" spans="1:7">
      <c r="A366" s="22" t="s">
        <v>24</v>
      </c>
      <c r="B366" s="15"/>
      <c r="C366" s="24" t="s">
        <v>25</v>
      </c>
      <c r="D366" s="27">
        <v>641051</v>
      </c>
      <c r="E366" s="27">
        <v>2004828.75</v>
      </c>
      <c r="F366" s="14">
        <v>1871040.24</v>
      </c>
      <c r="G366" s="116"/>
    </row>
    <row r="367" spans="1:7">
      <c r="A367" s="22" t="s">
        <v>26</v>
      </c>
      <c r="B367" s="15"/>
      <c r="C367" s="24" t="s">
        <v>27</v>
      </c>
      <c r="D367" s="27">
        <v>1426500</v>
      </c>
      <c r="E367" s="27">
        <v>1669503</v>
      </c>
      <c r="F367" s="14">
        <v>1440135.29</v>
      </c>
      <c r="G367" s="116"/>
    </row>
    <row r="368" spans="1:7" s="79" customFormat="1">
      <c r="A368" s="22" t="s">
        <v>602</v>
      </c>
      <c r="B368" s="15"/>
      <c r="C368" s="24" t="s">
        <v>603</v>
      </c>
      <c r="D368" s="27">
        <v>148400</v>
      </c>
      <c r="E368" s="27">
        <v>38400</v>
      </c>
      <c r="F368" s="14">
        <v>27323.7</v>
      </c>
      <c r="G368" s="116"/>
    </row>
    <row r="369" spans="1:7" ht="30">
      <c r="A369" s="22" t="s">
        <v>28</v>
      </c>
      <c r="B369" s="15"/>
      <c r="C369" s="24" t="s">
        <v>29</v>
      </c>
      <c r="D369" s="27">
        <v>301000</v>
      </c>
      <c r="E369" s="27">
        <v>309000</v>
      </c>
      <c r="F369" s="14">
        <v>266975.90000000002</v>
      </c>
      <c r="G369" s="116"/>
    </row>
    <row r="370" spans="1:7">
      <c r="A370" s="22" t="s">
        <v>30</v>
      </c>
      <c r="B370" s="15"/>
      <c r="C370" s="24" t="s">
        <v>31</v>
      </c>
      <c r="D370" s="27">
        <v>124500</v>
      </c>
      <c r="E370" s="27">
        <v>64292</v>
      </c>
      <c r="F370" s="14">
        <v>34111.33</v>
      </c>
      <c r="G370" s="116"/>
    </row>
    <row r="371" spans="1:7" ht="30">
      <c r="A371" s="22" t="s">
        <v>32</v>
      </c>
      <c r="B371" s="15"/>
      <c r="C371" s="24" t="s">
        <v>33</v>
      </c>
      <c r="D371" s="27">
        <v>3638202</v>
      </c>
      <c r="E371" s="27">
        <v>3461328</v>
      </c>
      <c r="F371" s="14">
        <v>3227126.05</v>
      </c>
      <c r="G371" s="116"/>
    </row>
    <row r="372" spans="1:7" ht="75">
      <c r="A372" s="22" t="s">
        <v>34</v>
      </c>
      <c r="B372" s="15"/>
      <c r="C372" s="24" t="s">
        <v>35</v>
      </c>
      <c r="D372" s="27">
        <v>1820</v>
      </c>
      <c r="E372" s="27">
        <v>16100</v>
      </c>
      <c r="F372" s="14">
        <v>15473</v>
      </c>
      <c r="G372" s="116"/>
    </row>
    <row r="373" spans="1:7" ht="45">
      <c r="A373" s="22" t="s">
        <v>36</v>
      </c>
      <c r="B373" s="15"/>
      <c r="C373" s="24" t="s">
        <v>37</v>
      </c>
      <c r="D373" s="27">
        <v>193432</v>
      </c>
      <c r="E373" s="27">
        <v>277632</v>
      </c>
      <c r="F373" s="14">
        <v>254459.38</v>
      </c>
      <c r="G373" s="116"/>
    </row>
    <row r="374" spans="1:7" ht="30">
      <c r="A374" s="22" t="s">
        <v>152</v>
      </c>
      <c r="B374" s="15"/>
      <c r="C374" s="24" t="s">
        <v>153</v>
      </c>
      <c r="D374" s="27">
        <v>510000</v>
      </c>
      <c r="E374" s="27">
        <v>510000</v>
      </c>
      <c r="F374" s="14">
        <v>453474.68</v>
      </c>
      <c r="G374" s="116"/>
    </row>
    <row r="375" spans="1:7" s="35" customFormat="1">
      <c r="A375" s="22" t="s">
        <v>40</v>
      </c>
      <c r="B375" s="15"/>
      <c r="C375" s="24" t="s">
        <v>41</v>
      </c>
      <c r="D375" s="27">
        <v>179881</v>
      </c>
      <c r="E375" s="27">
        <v>99881</v>
      </c>
      <c r="F375" s="14">
        <v>0</v>
      </c>
      <c r="G375" s="116"/>
    </row>
    <row r="376" spans="1:7">
      <c r="A376" s="22" t="s">
        <v>42</v>
      </c>
      <c r="B376" s="15"/>
      <c r="C376" s="24" t="s">
        <v>43</v>
      </c>
      <c r="D376" s="27">
        <v>13747758</v>
      </c>
      <c r="E376" s="27">
        <v>15038497</v>
      </c>
      <c r="F376" s="14">
        <v>14931740.859999999</v>
      </c>
      <c r="G376" s="116"/>
    </row>
    <row r="377" spans="1:7">
      <c r="A377" s="22" t="s">
        <v>44</v>
      </c>
      <c r="B377" s="15"/>
      <c r="C377" s="24" t="s">
        <v>45</v>
      </c>
      <c r="D377" s="27">
        <v>103000</v>
      </c>
      <c r="E377" s="27">
        <v>129220</v>
      </c>
      <c r="F377" s="14">
        <v>101792.53</v>
      </c>
      <c r="G377" s="116"/>
    </row>
    <row r="378" spans="1:7">
      <c r="A378" s="22" t="s">
        <v>46</v>
      </c>
      <c r="B378" s="15"/>
      <c r="C378" s="24" t="s">
        <v>47</v>
      </c>
      <c r="D378" s="27">
        <v>7354762</v>
      </c>
      <c r="E378" s="27">
        <v>14721075</v>
      </c>
      <c r="F378" s="14">
        <v>14461653.039999999</v>
      </c>
      <c r="G378" s="116"/>
    </row>
    <row r="379" spans="1:7" ht="45">
      <c r="A379" s="22" t="s">
        <v>48</v>
      </c>
      <c r="B379" s="15"/>
      <c r="C379" s="24" t="s">
        <v>131</v>
      </c>
      <c r="D379" s="27">
        <v>150986</v>
      </c>
      <c r="E379" s="27">
        <v>624028.36</v>
      </c>
      <c r="F379" s="14">
        <v>157141.63</v>
      </c>
      <c r="G379" s="116"/>
    </row>
    <row r="380" spans="1:7" ht="30">
      <c r="A380" s="22" t="s">
        <v>144</v>
      </c>
      <c r="B380" s="15"/>
      <c r="C380" s="24" t="s">
        <v>49</v>
      </c>
      <c r="D380" s="27">
        <v>444862</v>
      </c>
      <c r="E380" s="27">
        <v>718860</v>
      </c>
      <c r="F380" s="14">
        <v>709105.88</v>
      </c>
      <c r="G380" s="116"/>
    </row>
    <row r="381" spans="1:7" ht="45">
      <c r="A381" s="22" t="s">
        <v>50</v>
      </c>
      <c r="B381" s="15"/>
      <c r="C381" s="24" t="s">
        <v>51</v>
      </c>
      <c r="D381" s="27">
        <v>1338039</v>
      </c>
      <c r="E381" s="27">
        <v>1591756</v>
      </c>
      <c r="F381" s="14">
        <v>1497373.69</v>
      </c>
      <c r="G381" s="116"/>
    </row>
    <row r="382" spans="1:7" ht="45">
      <c r="A382" s="22" t="s">
        <v>52</v>
      </c>
      <c r="B382" s="15"/>
      <c r="C382" s="24" t="s">
        <v>53</v>
      </c>
      <c r="D382" s="27">
        <v>1739283</v>
      </c>
      <c r="E382" s="27">
        <v>1795537</v>
      </c>
      <c r="F382" s="14">
        <v>1795520.33</v>
      </c>
      <c r="G382" s="116"/>
    </row>
    <row r="383" spans="1:7" s="79" customFormat="1">
      <c r="A383" s="22" t="s">
        <v>54</v>
      </c>
      <c r="B383" s="15"/>
      <c r="C383" s="24" t="s">
        <v>547</v>
      </c>
      <c r="D383" s="27">
        <v>93070</v>
      </c>
      <c r="E383" s="27">
        <v>93070</v>
      </c>
      <c r="F383" s="14">
        <v>83281.41</v>
      </c>
      <c r="G383" s="116"/>
    </row>
    <row r="384" spans="1:7">
      <c r="A384" s="22"/>
      <c r="B384" s="15"/>
      <c r="C384" s="26" t="s">
        <v>143</v>
      </c>
      <c r="D384" s="27">
        <f>SUM(D366:D383)</f>
        <v>32136546</v>
      </c>
      <c r="E384" s="27">
        <f t="shared" ref="E384:F384" si="20">SUM(E366:E383)</f>
        <v>43163008.109999999</v>
      </c>
      <c r="F384" s="27">
        <f t="shared" si="20"/>
        <v>41327728.939999998</v>
      </c>
      <c r="G384" s="116"/>
    </row>
    <row r="385" spans="1:7">
      <c r="A385" s="56"/>
      <c r="B385" s="4"/>
      <c r="C385" s="16"/>
      <c r="D385" s="18"/>
      <c r="E385" s="18"/>
      <c r="F385" s="18"/>
      <c r="G385" s="59"/>
    </row>
    <row r="386" spans="1:7">
      <c r="A386" s="56"/>
      <c r="B386" s="4"/>
      <c r="C386" s="16"/>
      <c r="D386" s="18"/>
      <c r="E386" s="18"/>
      <c r="F386" s="18"/>
      <c r="G386" s="59"/>
    </row>
    <row r="387" spans="1:7">
      <c r="A387" s="56"/>
      <c r="B387" s="4"/>
      <c r="C387" s="16"/>
      <c r="D387" s="18"/>
      <c r="E387" s="18"/>
      <c r="F387" s="18"/>
      <c r="G387" s="59"/>
    </row>
    <row r="388" spans="1:7" s="79" customFormat="1">
      <c r="A388" s="56"/>
      <c r="B388" s="4"/>
      <c r="C388" s="16"/>
      <c r="D388" s="18"/>
      <c r="E388" s="18"/>
      <c r="F388" s="18"/>
      <c r="G388" s="59"/>
    </row>
    <row r="389" spans="1:7" s="79" customFormat="1">
      <c r="A389" s="56"/>
      <c r="B389" s="4"/>
      <c r="C389" s="16"/>
      <c r="D389" s="18"/>
      <c r="E389" s="18"/>
      <c r="F389" s="18"/>
      <c r="G389" s="59"/>
    </row>
    <row r="390" spans="1:7" s="79" customFormat="1">
      <c r="A390" s="56"/>
      <c r="B390" s="4"/>
      <c r="C390" s="16"/>
      <c r="D390" s="18"/>
      <c r="E390" s="18"/>
      <c r="F390" s="18"/>
      <c r="G390" s="59"/>
    </row>
    <row r="391" spans="1:7">
      <c r="A391" s="56"/>
      <c r="B391" s="4"/>
      <c r="C391" s="16"/>
      <c r="D391" s="18"/>
      <c r="E391" s="18"/>
      <c r="F391" s="18"/>
      <c r="G391" s="59"/>
    </row>
    <row r="392" spans="1:7">
      <c r="A392" s="56"/>
      <c r="B392" s="4"/>
      <c r="C392" s="16"/>
      <c r="D392" s="18"/>
      <c r="E392" s="18"/>
      <c r="F392" s="18"/>
      <c r="G392" s="59"/>
    </row>
    <row r="393" spans="1:7">
      <c r="A393" s="56"/>
      <c r="B393" s="4"/>
      <c r="C393" s="16"/>
      <c r="D393" s="18"/>
      <c r="E393" s="18"/>
      <c r="F393" s="18"/>
      <c r="G393" s="59"/>
    </row>
    <row r="394" spans="1:7">
      <c r="A394" s="56"/>
      <c r="B394" s="4"/>
      <c r="C394" s="16"/>
      <c r="D394" s="18"/>
      <c r="E394" s="18"/>
      <c r="F394" s="18"/>
      <c r="G394" s="59"/>
    </row>
    <row r="395" spans="1:7">
      <c r="A395" s="56"/>
      <c r="B395" s="4"/>
      <c r="C395" s="16"/>
      <c r="D395" s="18"/>
      <c r="E395" s="18"/>
      <c r="F395" s="18"/>
      <c r="G395" s="59"/>
    </row>
    <row r="396" spans="1:7" ht="1.5" customHeight="1">
      <c r="A396" s="56"/>
      <c r="B396" s="4"/>
      <c r="C396" s="16"/>
      <c r="D396" s="18"/>
      <c r="E396" s="18"/>
      <c r="F396" s="18"/>
      <c r="G396" s="59"/>
    </row>
    <row r="397" spans="1:7" ht="30" customHeight="1">
      <c r="A397" s="275" t="s">
        <v>696</v>
      </c>
      <c r="B397" s="275"/>
      <c r="C397" s="275"/>
      <c r="D397" s="275"/>
      <c r="E397" s="275"/>
      <c r="F397" s="275"/>
      <c r="G397" s="59"/>
    </row>
    <row r="398" spans="1:7">
      <c r="A398" s="56"/>
      <c r="B398" s="4"/>
      <c r="C398" s="16"/>
      <c r="D398" s="18"/>
      <c r="E398" s="18"/>
      <c r="F398" s="18"/>
      <c r="G398" s="59"/>
    </row>
    <row r="399" spans="1:7" ht="29.25">
      <c r="A399" s="43" t="s">
        <v>22</v>
      </c>
      <c r="B399" s="36" t="s">
        <v>156</v>
      </c>
      <c r="C399" s="36" t="s">
        <v>23</v>
      </c>
      <c r="D399" s="44" t="s">
        <v>600</v>
      </c>
      <c r="E399" s="44" t="s">
        <v>60</v>
      </c>
      <c r="F399" s="44" t="s">
        <v>690</v>
      </c>
      <c r="G399" s="60"/>
    </row>
    <row r="400" spans="1:7">
      <c r="A400" s="45" t="s">
        <v>157</v>
      </c>
      <c r="B400" s="32">
        <v>2</v>
      </c>
      <c r="C400" s="46">
        <v>3</v>
      </c>
      <c r="D400" s="45">
        <v>4</v>
      </c>
      <c r="E400" s="45">
        <v>5</v>
      </c>
      <c r="F400" s="45">
        <v>6</v>
      </c>
      <c r="G400" s="59"/>
    </row>
    <row r="401" spans="1:7" ht="29.25">
      <c r="A401" s="22" t="s">
        <v>24</v>
      </c>
      <c r="B401" s="82"/>
      <c r="C401" s="26" t="s">
        <v>25</v>
      </c>
      <c r="D401" s="27">
        <f>D402+D403+D404+D405</f>
        <v>641051</v>
      </c>
      <c r="E401" s="27">
        <f t="shared" ref="E401:F401" si="21">E402+E403+E404+E405</f>
        <v>2004828.75</v>
      </c>
      <c r="F401" s="27">
        <f t="shared" si="21"/>
        <v>1871040.24</v>
      </c>
      <c r="G401" s="59"/>
    </row>
    <row r="402" spans="1:7" ht="45">
      <c r="A402" s="22"/>
      <c r="B402" s="83" t="s">
        <v>61</v>
      </c>
      <c r="C402" s="24" t="s">
        <v>62</v>
      </c>
      <c r="D402" s="14">
        <v>509649</v>
      </c>
      <c r="E402" s="14">
        <v>505536</v>
      </c>
      <c r="F402" s="14">
        <v>382594.56</v>
      </c>
      <c r="G402" s="59"/>
    </row>
    <row r="403" spans="1:7">
      <c r="A403" s="22"/>
      <c r="B403" s="83" t="s">
        <v>158</v>
      </c>
      <c r="C403" s="24" t="s">
        <v>159</v>
      </c>
      <c r="D403" s="14">
        <v>31402</v>
      </c>
      <c r="E403" s="14">
        <v>31602</v>
      </c>
      <c r="F403" s="14">
        <v>31556.83</v>
      </c>
      <c r="G403" s="59"/>
    </row>
    <row r="404" spans="1:7" ht="45">
      <c r="A404" s="22"/>
      <c r="B404" s="83" t="s">
        <v>63</v>
      </c>
      <c r="C404" s="24" t="s">
        <v>64</v>
      </c>
      <c r="D404" s="14">
        <v>100000</v>
      </c>
      <c r="E404" s="14">
        <v>440753</v>
      </c>
      <c r="F404" s="14">
        <v>429951.1</v>
      </c>
      <c r="G404" s="59"/>
    </row>
    <row r="405" spans="1:7">
      <c r="A405" s="22"/>
      <c r="B405" s="83" t="s">
        <v>65</v>
      </c>
      <c r="C405" s="24" t="s">
        <v>66</v>
      </c>
      <c r="D405" s="14">
        <v>0</v>
      </c>
      <c r="E405" s="14">
        <v>1026937.75</v>
      </c>
      <c r="F405" s="14">
        <v>1026937.75</v>
      </c>
      <c r="G405" s="59"/>
    </row>
    <row r="406" spans="1:7">
      <c r="A406" s="22" t="s">
        <v>26</v>
      </c>
      <c r="B406" s="82"/>
      <c r="C406" s="26" t="s">
        <v>27</v>
      </c>
      <c r="D406" s="27">
        <f>D407+D408+D409+D410</f>
        <v>1426500</v>
      </c>
      <c r="E406" s="27">
        <f t="shared" ref="E406:F406" si="22">E407+E408+E409+E410</f>
        <v>1669503</v>
      </c>
      <c r="F406" s="27">
        <f t="shared" si="22"/>
        <v>1440135.29</v>
      </c>
      <c r="G406" s="59"/>
    </row>
    <row r="407" spans="1:7" s="79" customFormat="1" ht="30">
      <c r="A407" s="22"/>
      <c r="B407" s="83" t="s">
        <v>604</v>
      </c>
      <c r="C407" s="24" t="s">
        <v>605</v>
      </c>
      <c r="D407" s="14">
        <v>3500</v>
      </c>
      <c r="E407" s="14">
        <v>3500</v>
      </c>
      <c r="F407" s="14">
        <v>3300</v>
      </c>
      <c r="G407" s="59"/>
    </row>
    <row r="408" spans="1:7" s="79" customFormat="1" ht="30">
      <c r="A408" s="22"/>
      <c r="B408" s="83" t="s">
        <v>606</v>
      </c>
      <c r="C408" s="24" t="s">
        <v>607</v>
      </c>
      <c r="D408" s="14">
        <v>150000</v>
      </c>
      <c r="E408" s="14">
        <v>150000</v>
      </c>
      <c r="F408" s="14">
        <v>0</v>
      </c>
      <c r="G408" s="59"/>
    </row>
    <row r="409" spans="1:7" ht="30">
      <c r="A409" s="22"/>
      <c r="B409" s="83" t="s">
        <v>160</v>
      </c>
      <c r="C409" s="24" t="s">
        <v>161</v>
      </c>
      <c r="D409" s="14">
        <v>538000</v>
      </c>
      <c r="E409" s="14">
        <v>614237</v>
      </c>
      <c r="F409" s="14">
        <v>557302.4</v>
      </c>
      <c r="G409" s="59"/>
    </row>
    <row r="410" spans="1:7" ht="30">
      <c r="A410" s="22"/>
      <c r="B410" s="83" t="s">
        <v>67</v>
      </c>
      <c r="C410" s="24" t="s">
        <v>68</v>
      </c>
      <c r="D410" s="14">
        <v>735000</v>
      </c>
      <c r="E410" s="14">
        <v>901766</v>
      </c>
      <c r="F410" s="14">
        <v>879532.89</v>
      </c>
      <c r="G410" s="59"/>
    </row>
    <row r="411" spans="1:7">
      <c r="A411" s="22" t="s">
        <v>602</v>
      </c>
      <c r="B411" s="82"/>
      <c r="C411" s="26" t="s">
        <v>603</v>
      </c>
      <c r="D411" s="27">
        <f>D412</f>
        <v>148400</v>
      </c>
      <c r="E411" s="27">
        <f t="shared" ref="E411:F411" si="23">E412</f>
        <v>38400</v>
      </c>
      <c r="F411" s="27">
        <f t="shared" si="23"/>
        <v>27323.7</v>
      </c>
      <c r="G411" s="59"/>
    </row>
    <row r="412" spans="1:7" ht="45">
      <c r="A412" s="22"/>
      <c r="B412" s="83" t="s">
        <v>609</v>
      </c>
      <c r="C412" s="24" t="s">
        <v>608</v>
      </c>
      <c r="D412" s="14">
        <v>148400</v>
      </c>
      <c r="E412" s="14">
        <v>38400</v>
      </c>
      <c r="F412" s="14">
        <v>27323.7</v>
      </c>
      <c r="G412" s="59"/>
    </row>
    <row r="413" spans="1:7" s="79" customFormat="1" ht="29.25">
      <c r="A413" s="22" t="s">
        <v>28</v>
      </c>
      <c r="B413" s="82"/>
      <c r="C413" s="26" t="s">
        <v>29</v>
      </c>
      <c r="D413" s="27">
        <f>D414</f>
        <v>301000</v>
      </c>
      <c r="E413" s="27">
        <f t="shared" ref="E413:F413" si="24">E414</f>
        <v>309000</v>
      </c>
      <c r="F413" s="27">
        <f t="shared" si="24"/>
        <v>266975.90000000002</v>
      </c>
      <c r="G413" s="59"/>
    </row>
    <row r="414" spans="1:7" s="79" customFormat="1" ht="30">
      <c r="A414" s="22"/>
      <c r="B414" s="83" t="s">
        <v>69</v>
      </c>
      <c r="C414" s="24" t="s">
        <v>70</v>
      </c>
      <c r="D414" s="14">
        <v>301000</v>
      </c>
      <c r="E414" s="14">
        <v>309000</v>
      </c>
      <c r="F414" s="14">
        <v>266975.90000000002</v>
      </c>
      <c r="G414" s="59"/>
    </row>
    <row r="415" spans="1:7" ht="29.25">
      <c r="A415" s="22" t="s">
        <v>30</v>
      </c>
      <c r="B415" s="82"/>
      <c r="C415" s="26" t="s">
        <v>31</v>
      </c>
      <c r="D415" s="27">
        <f>D416+D417</f>
        <v>124500</v>
      </c>
      <c r="E415" s="27">
        <f t="shared" ref="E415:F415" si="25">E416+E417</f>
        <v>64292</v>
      </c>
      <c r="F415" s="27">
        <f t="shared" si="25"/>
        <v>34111.33</v>
      </c>
    </row>
    <row r="416" spans="1:7" ht="45">
      <c r="A416" s="23"/>
      <c r="B416" s="83" t="s">
        <v>162</v>
      </c>
      <c r="C416" s="24" t="s">
        <v>163</v>
      </c>
      <c r="D416" s="14">
        <v>123500</v>
      </c>
      <c r="E416" s="14">
        <v>63292</v>
      </c>
      <c r="F416" s="14">
        <v>33111.33</v>
      </c>
    </row>
    <row r="417" spans="1:6">
      <c r="A417" s="23"/>
      <c r="B417" s="83" t="s">
        <v>71</v>
      </c>
      <c r="C417" s="24" t="s">
        <v>72</v>
      </c>
      <c r="D417" s="14">
        <v>1000</v>
      </c>
      <c r="E417" s="14">
        <v>1000</v>
      </c>
      <c r="F417" s="14">
        <v>1000</v>
      </c>
    </row>
    <row r="418" spans="1:6" ht="29.25">
      <c r="A418" s="22" t="s">
        <v>32</v>
      </c>
      <c r="B418" s="82"/>
      <c r="C418" s="26" t="s">
        <v>33</v>
      </c>
      <c r="D418" s="27">
        <f>D419+D420+D421+D422+D423+D424</f>
        <v>3638202</v>
      </c>
      <c r="E418" s="27">
        <f t="shared" ref="E418:F418" si="26">E419+E420+E421+E422+E423+E424</f>
        <v>3461328</v>
      </c>
      <c r="F418" s="27">
        <f t="shared" si="26"/>
        <v>3227126.0500000003</v>
      </c>
    </row>
    <row r="419" spans="1:6">
      <c r="A419" s="23"/>
      <c r="B419" s="83" t="s">
        <v>73</v>
      </c>
      <c r="C419" s="24" t="s">
        <v>74</v>
      </c>
      <c r="D419" s="14">
        <v>63000</v>
      </c>
      <c r="E419" s="14">
        <v>71600</v>
      </c>
      <c r="F419" s="14">
        <v>71600</v>
      </c>
    </row>
    <row r="420" spans="1:6">
      <c r="A420" s="23"/>
      <c r="B420" s="83" t="s">
        <v>164</v>
      </c>
      <c r="C420" s="24" t="s">
        <v>165</v>
      </c>
      <c r="D420" s="14">
        <v>143300</v>
      </c>
      <c r="E420" s="14">
        <v>154900</v>
      </c>
      <c r="F420" s="14">
        <v>143200.14000000001</v>
      </c>
    </row>
    <row r="421" spans="1:6">
      <c r="A421" s="23"/>
      <c r="B421" s="83" t="s">
        <v>75</v>
      </c>
      <c r="C421" s="24" t="s">
        <v>76</v>
      </c>
      <c r="D421" s="14">
        <v>2792525</v>
      </c>
      <c r="E421" s="14">
        <v>2822625</v>
      </c>
      <c r="F421" s="14">
        <v>2663488.04</v>
      </c>
    </row>
    <row r="422" spans="1:6" ht="30">
      <c r="A422" s="23"/>
      <c r="B422" s="83" t="s">
        <v>77</v>
      </c>
      <c r="C422" s="24" t="s">
        <v>78</v>
      </c>
      <c r="D422" s="14">
        <v>0</v>
      </c>
      <c r="E422" s="14">
        <v>137</v>
      </c>
      <c r="F422" s="14">
        <v>136.36000000000001</v>
      </c>
    </row>
    <row r="423" spans="1:6">
      <c r="A423" s="23"/>
      <c r="B423" s="83" t="s">
        <v>79</v>
      </c>
      <c r="C423" s="24" t="s">
        <v>80</v>
      </c>
      <c r="D423" s="14">
        <v>16000</v>
      </c>
      <c r="E423" s="14">
        <v>21108</v>
      </c>
      <c r="F423" s="14">
        <v>17539.39</v>
      </c>
    </row>
    <row r="424" spans="1:6">
      <c r="A424" s="23"/>
      <c r="B424" s="83" t="s">
        <v>81</v>
      </c>
      <c r="C424" s="24" t="s">
        <v>66</v>
      </c>
      <c r="D424" s="14">
        <v>623377</v>
      </c>
      <c r="E424" s="14">
        <v>390958</v>
      </c>
      <c r="F424" s="14">
        <v>331162.12</v>
      </c>
    </row>
    <row r="425" spans="1:6" s="79" customFormat="1">
      <c r="A425" s="23"/>
      <c r="B425" s="83"/>
      <c r="C425" s="24"/>
      <c r="D425" s="14"/>
      <c r="E425" s="14"/>
      <c r="F425" s="14"/>
    </row>
    <row r="426" spans="1:6" s="79" customFormat="1">
      <c r="A426" s="23"/>
      <c r="B426" s="83"/>
      <c r="C426" s="24"/>
      <c r="D426" s="14"/>
      <c r="E426" s="14"/>
      <c r="F426" s="14"/>
    </row>
    <row r="427" spans="1:6" ht="72.75" customHeight="1">
      <c r="A427" s="22" t="s">
        <v>34</v>
      </c>
      <c r="B427" s="82"/>
      <c r="C427" s="26" t="s">
        <v>35</v>
      </c>
      <c r="D427" s="27">
        <f>D428+D429+D430</f>
        <v>1820</v>
      </c>
      <c r="E427" s="27">
        <f>E428+E429+E430</f>
        <v>16100</v>
      </c>
      <c r="F427" s="27">
        <f>F428+F429+F430</f>
        <v>15473</v>
      </c>
    </row>
    <row r="428" spans="1:6" ht="60">
      <c r="A428" s="23"/>
      <c r="B428" s="83" t="s">
        <v>82</v>
      </c>
      <c r="C428" s="24" t="s">
        <v>149</v>
      </c>
      <c r="D428" s="14">
        <v>1820</v>
      </c>
      <c r="E428" s="14">
        <v>16100</v>
      </c>
      <c r="F428" s="14">
        <v>15473</v>
      </c>
    </row>
    <row r="429" spans="1:6" ht="45">
      <c r="A429" s="23"/>
      <c r="B429" s="83" t="s">
        <v>551</v>
      </c>
      <c r="C429" s="24" t="s">
        <v>554</v>
      </c>
      <c r="D429" s="14">
        <v>0</v>
      </c>
      <c r="E429" s="14">
        <v>0</v>
      </c>
      <c r="F429" s="14">
        <v>0</v>
      </c>
    </row>
    <row r="430" spans="1:6" ht="45">
      <c r="A430" s="23"/>
      <c r="B430" s="83" t="s">
        <v>84</v>
      </c>
      <c r="C430" s="24" t="s">
        <v>85</v>
      </c>
      <c r="D430" s="14">
        <v>0</v>
      </c>
      <c r="E430" s="14">
        <v>0</v>
      </c>
      <c r="F430" s="14">
        <v>0</v>
      </c>
    </row>
    <row r="431" spans="1:6" ht="43.5">
      <c r="A431" s="22" t="s">
        <v>36</v>
      </c>
      <c r="B431" s="82"/>
      <c r="C431" s="26" t="s">
        <v>37</v>
      </c>
      <c r="D431" s="27">
        <f>D432+D433</f>
        <v>193432</v>
      </c>
      <c r="E431" s="27">
        <f t="shared" ref="E431:F431" si="27">E432+E433</f>
        <v>277632</v>
      </c>
      <c r="F431" s="27">
        <f t="shared" si="27"/>
        <v>254459.37999999998</v>
      </c>
    </row>
    <row r="432" spans="1:6" ht="30">
      <c r="A432" s="23"/>
      <c r="B432" s="83" t="s">
        <v>86</v>
      </c>
      <c r="C432" s="24" t="s">
        <v>87</v>
      </c>
      <c r="D432" s="14">
        <v>190432</v>
      </c>
      <c r="E432" s="14">
        <v>274632</v>
      </c>
      <c r="F432" s="14">
        <v>252361.8</v>
      </c>
    </row>
    <row r="433" spans="1:6">
      <c r="A433" s="23"/>
      <c r="B433" s="83" t="s">
        <v>166</v>
      </c>
      <c r="C433" s="24" t="s">
        <v>167</v>
      </c>
      <c r="D433" s="14">
        <v>3000</v>
      </c>
      <c r="E433" s="14">
        <v>3000</v>
      </c>
      <c r="F433" s="14">
        <v>2097.58</v>
      </c>
    </row>
    <row r="434" spans="1:6" ht="29.25">
      <c r="A434" s="22" t="s">
        <v>152</v>
      </c>
      <c r="B434" s="82"/>
      <c r="C434" s="26" t="s">
        <v>153</v>
      </c>
      <c r="D434" s="27">
        <f>D435</f>
        <v>510000</v>
      </c>
      <c r="E434" s="27">
        <f t="shared" ref="E434:F434" si="28">E435</f>
        <v>510000</v>
      </c>
      <c r="F434" s="27">
        <f t="shared" si="28"/>
        <v>453474.68</v>
      </c>
    </row>
    <row r="435" spans="1:6" ht="60">
      <c r="A435" s="23"/>
      <c r="B435" s="83" t="s">
        <v>168</v>
      </c>
      <c r="C435" s="24" t="s">
        <v>170</v>
      </c>
      <c r="D435" s="14">
        <v>510000</v>
      </c>
      <c r="E435" s="14">
        <v>510000</v>
      </c>
      <c r="F435" s="14">
        <v>453474.68</v>
      </c>
    </row>
    <row r="436" spans="1:6">
      <c r="A436" s="22" t="s">
        <v>40</v>
      </c>
      <c r="B436" s="82"/>
      <c r="C436" s="26" t="s">
        <v>41</v>
      </c>
      <c r="D436" s="27">
        <f>D437</f>
        <v>179881</v>
      </c>
      <c r="E436" s="27">
        <f t="shared" ref="E436:F436" si="29">E437</f>
        <v>99881</v>
      </c>
      <c r="F436" s="27">
        <f t="shared" si="29"/>
        <v>0</v>
      </c>
    </row>
    <row r="437" spans="1:6" ht="30">
      <c r="A437" s="23"/>
      <c r="B437" s="83" t="s">
        <v>568</v>
      </c>
      <c r="C437" s="24" t="s">
        <v>169</v>
      </c>
      <c r="D437" s="14">
        <v>179881</v>
      </c>
      <c r="E437" s="14">
        <v>99881</v>
      </c>
      <c r="F437" s="14">
        <v>0</v>
      </c>
    </row>
    <row r="438" spans="1:6" ht="29.25">
      <c r="A438" s="22" t="s">
        <v>42</v>
      </c>
      <c r="B438" s="82"/>
      <c r="C438" s="26" t="s">
        <v>43</v>
      </c>
      <c r="D438" s="27">
        <f>D439+D440+D441+D442+D443+D444+D445+D446+D449+D452+D453+D454</f>
        <v>13747758</v>
      </c>
      <c r="E438" s="27">
        <f>E439+E440+E441+E442+E443+E444+E445+E446+E449+E452+E453+E454</f>
        <v>15038497</v>
      </c>
      <c r="F438" s="27">
        <f>F439+F440+F441+F442+F443+F444+F445+F446+F449+F452+F453+F454</f>
        <v>14931740.860000001</v>
      </c>
    </row>
    <row r="439" spans="1:6">
      <c r="A439" s="23"/>
      <c r="B439" s="80" t="s">
        <v>100</v>
      </c>
      <c r="C439" s="24" t="s">
        <v>101</v>
      </c>
      <c r="D439" s="14">
        <v>7276352</v>
      </c>
      <c r="E439" s="14">
        <v>7863867</v>
      </c>
      <c r="F439" s="14">
        <v>7775322.1399999997</v>
      </c>
    </row>
    <row r="440" spans="1:6" ht="45">
      <c r="A440" s="23"/>
      <c r="B440" s="80" t="s">
        <v>102</v>
      </c>
      <c r="C440" s="24" t="s">
        <v>103</v>
      </c>
      <c r="D440" s="14">
        <v>307554</v>
      </c>
      <c r="E440" s="14">
        <v>287284</v>
      </c>
      <c r="F440" s="14">
        <v>286518.32</v>
      </c>
    </row>
    <row r="441" spans="1:6">
      <c r="A441" s="23"/>
      <c r="B441" s="80" t="s">
        <v>104</v>
      </c>
      <c r="C441" s="24" t="s">
        <v>105</v>
      </c>
      <c r="D441" s="14">
        <v>908151</v>
      </c>
      <c r="E441" s="14">
        <v>686258</v>
      </c>
      <c r="F441" s="14">
        <v>686248.93</v>
      </c>
    </row>
    <row r="442" spans="1:6" s="35" customFormat="1" ht="45">
      <c r="A442" s="23"/>
      <c r="B442" s="80" t="s">
        <v>171</v>
      </c>
      <c r="C442" s="24" t="s">
        <v>172</v>
      </c>
      <c r="D442" s="14">
        <v>0</v>
      </c>
      <c r="E442" s="14">
        <v>4712</v>
      </c>
      <c r="F442" s="14">
        <v>4711.6099999999997</v>
      </c>
    </row>
    <row r="443" spans="1:6">
      <c r="A443" s="23"/>
      <c r="B443" s="80" t="s">
        <v>106</v>
      </c>
      <c r="C443" s="24" t="s">
        <v>107</v>
      </c>
      <c r="D443" s="14">
        <v>3227643</v>
      </c>
      <c r="E443" s="14">
        <v>3702293</v>
      </c>
      <c r="F443" s="14">
        <v>3699259.24</v>
      </c>
    </row>
    <row r="444" spans="1:6" s="35" customFormat="1" ht="30">
      <c r="A444" s="23"/>
      <c r="B444" s="80" t="s">
        <v>173</v>
      </c>
      <c r="C444" s="24" t="s">
        <v>174</v>
      </c>
      <c r="D444" s="14">
        <v>715622</v>
      </c>
      <c r="E444" s="14">
        <v>768886</v>
      </c>
      <c r="F444" s="14">
        <v>764027.3</v>
      </c>
    </row>
    <row r="445" spans="1:6" s="35" customFormat="1" ht="30">
      <c r="A445" s="23"/>
      <c r="B445" s="80" t="s">
        <v>175</v>
      </c>
      <c r="C445" s="24" t="s">
        <v>176</v>
      </c>
      <c r="D445" s="14">
        <v>52831</v>
      </c>
      <c r="E445" s="14">
        <v>47942</v>
      </c>
      <c r="F445" s="14">
        <v>47939.82</v>
      </c>
    </row>
    <row r="446" spans="1:6" s="35" customFormat="1" ht="45">
      <c r="A446" s="23"/>
      <c r="B446" s="80" t="s">
        <v>177</v>
      </c>
      <c r="C446" s="24" t="s">
        <v>178</v>
      </c>
      <c r="D446" s="14">
        <v>50523</v>
      </c>
      <c r="E446" s="14">
        <v>50523</v>
      </c>
      <c r="F446" s="14">
        <v>40998.199999999997</v>
      </c>
    </row>
    <row r="447" spans="1:6" s="79" customFormat="1">
      <c r="A447" s="23"/>
      <c r="B447" s="80"/>
      <c r="C447" s="24"/>
      <c r="D447" s="14"/>
      <c r="E447" s="14"/>
      <c r="F447" s="14"/>
    </row>
    <row r="448" spans="1:6" s="79" customFormat="1">
      <c r="A448" s="23"/>
      <c r="B448" s="80"/>
      <c r="C448" s="24"/>
      <c r="D448" s="14"/>
      <c r="E448" s="14"/>
      <c r="F448" s="14"/>
    </row>
    <row r="449" spans="1:6" ht="30">
      <c r="A449" s="23"/>
      <c r="B449" s="80" t="s">
        <v>108</v>
      </c>
      <c r="C449" s="24" t="s">
        <v>109</v>
      </c>
      <c r="D449" s="14">
        <v>767265</v>
      </c>
      <c r="E449" s="14">
        <v>731149</v>
      </c>
      <c r="F449" s="14">
        <v>731137.65</v>
      </c>
    </row>
    <row r="450" spans="1:6" s="79" customFormat="1" hidden="1">
      <c r="A450" s="47"/>
      <c r="B450" s="177"/>
      <c r="C450" s="48"/>
      <c r="D450" s="49"/>
      <c r="E450" s="49"/>
      <c r="F450" s="49"/>
    </row>
    <row r="451" spans="1:6" s="79" customFormat="1" hidden="1">
      <c r="A451" s="47"/>
      <c r="B451" s="177"/>
      <c r="C451" s="48"/>
      <c r="D451" s="49"/>
      <c r="E451" s="49"/>
      <c r="F451" s="49"/>
    </row>
    <row r="452" spans="1:6" s="79" customFormat="1" ht="124.5" customHeight="1">
      <c r="A452" s="23"/>
      <c r="B452" s="80" t="s">
        <v>548</v>
      </c>
      <c r="C452" s="24" t="s">
        <v>586</v>
      </c>
      <c r="D452" s="14">
        <v>23278</v>
      </c>
      <c r="E452" s="14">
        <v>26239</v>
      </c>
      <c r="F452" s="14">
        <v>26237.82</v>
      </c>
    </row>
    <row r="453" spans="1:6" s="79" customFormat="1" ht="210">
      <c r="A453" s="23"/>
      <c r="B453" s="80" t="s">
        <v>549</v>
      </c>
      <c r="C453" s="24" t="s">
        <v>553</v>
      </c>
      <c r="D453" s="14">
        <v>324999</v>
      </c>
      <c r="E453" s="14">
        <v>778808</v>
      </c>
      <c r="F453" s="14">
        <v>778803.83</v>
      </c>
    </row>
    <row r="454" spans="1:6">
      <c r="A454" s="23"/>
      <c r="B454" s="83" t="s">
        <v>179</v>
      </c>
      <c r="C454" s="24" t="s">
        <v>66</v>
      </c>
      <c r="D454" s="14">
        <v>93540</v>
      </c>
      <c r="E454" s="14">
        <v>90536</v>
      </c>
      <c r="F454" s="14">
        <v>90536</v>
      </c>
    </row>
    <row r="455" spans="1:6">
      <c r="A455" s="22" t="s">
        <v>44</v>
      </c>
      <c r="B455" s="22"/>
      <c r="C455" s="26" t="s">
        <v>45</v>
      </c>
      <c r="D455" s="27">
        <f>D456+D457+D458</f>
        <v>103000</v>
      </c>
      <c r="E455" s="27">
        <f t="shared" ref="E455:F455" si="30">E456+E457+E458</f>
        <v>129220</v>
      </c>
      <c r="F455" s="27">
        <f t="shared" si="30"/>
        <v>101792.53</v>
      </c>
    </row>
    <row r="456" spans="1:6" ht="19.5" customHeight="1">
      <c r="A456" s="23"/>
      <c r="B456" s="83" t="s">
        <v>180</v>
      </c>
      <c r="C456" s="24" t="s">
        <v>181</v>
      </c>
      <c r="D456" s="14">
        <v>3000</v>
      </c>
      <c r="E456" s="14">
        <v>3000</v>
      </c>
      <c r="F456" s="14">
        <v>1824.44</v>
      </c>
    </row>
    <row r="457" spans="1:6" ht="30">
      <c r="A457" s="23"/>
      <c r="B457" s="83" t="s">
        <v>182</v>
      </c>
      <c r="C457" s="24" t="s">
        <v>183</v>
      </c>
      <c r="D457" s="14">
        <v>100000</v>
      </c>
      <c r="E457" s="14">
        <v>124000</v>
      </c>
      <c r="F457" s="14">
        <v>97748.09</v>
      </c>
    </row>
    <row r="458" spans="1:6">
      <c r="A458" s="23"/>
      <c r="B458" s="83" t="s">
        <v>110</v>
      </c>
      <c r="C458" s="24" t="s">
        <v>66</v>
      </c>
      <c r="D458" s="14">
        <v>0</v>
      </c>
      <c r="E458" s="14">
        <v>2220</v>
      </c>
      <c r="F458" s="14">
        <v>2220</v>
      </c>
    </row>
    <row r="459" spans="1:6">
      <c r="A459" s="22" t="s">
        <v>46</v>
      </c>
      <c r="B459" s="82"/>
      <c r="C459" s="26" t="s">
        <v>47</v>
      </c>
      <c r="D459" s="27">
        <f>D460+D461+D462+D463+D464+D465+D466+D467+D469+D470+D471+D472+D473+D474+D475</f>
        <v>7354762</v>
      </c>
      <c r="E459" s="27">
        <f t="shared" ref="E459:F459" si="31">E460+E461+E462+E463+E464+E465+E466+E467+E469+E470+E471+E472+E473+E474+E475</f>
        <v>14721075</v>
      </c>
      <c r="F459" s="27">
        <f t="shared" si="31"/>
        <v>14461653.039999999</v>
      </c>
    </row>
    <row r="460" spans="1:6" ht="30">
      <c r="A460" s="23"/>
      <c r="B460" s="83" t="s">
        <v>184</v>
      </c>
      <c r="C460" s="24" t="s">
        <v>185</v>
      </c>
      <c r="D460" s="14">
        <v>0</v>
      </c>
      <c r="E460" s="14">
        <v>0</v>
      </c>
      <c r="F460" s="14">
        <v>0</v>
      </c>
    </row>
    <row r="461" spans="1:6" ht="30">
      <c r="A461" s="23"/>
      <c r="B461" s="83" t="s">
        <v>111</v>
      </c>
      <c r="C461" s="24" t="s">
        <v>112</v>
      </c>
      <c r="D461" s="14">
        <v>194400</v>
      </c>
      <c r="E461" s="14">
        <v>277520</v>
      </c>
      <c r="F461" s="14">
        <v>277519.96999999997</v>
      </c>
    </row>
    <row r="462" spans="1:6">
      <c r="A462" s="23"/>
      <c r="B462" s="83" t="s">
        <v>113</v>
      </c>
      <c r="C462" s="24" t="s">
        <v>114</v>
      </c>
      <c r="D462" s="14">
        <v>304524</v>
      </c>
      <c r="E462" s="14">
        <v>371998</v>
      </c>
      <c r="F462" s="14">
        <v>362549.24</v>
      </c>
    </row>
    <row r="463" spans="1:6">
      <c r="A463" s="23"/>
      <c r="B463" s="83" t="s">
        <v>186</v>
      </c>
      <c r="C463" s="24" t="s">
        <v>187</v>
      </c>
      <c r="D463" s="14">
        <v>56400</v>
      </c>
      <c r="E463" s="14">
        <v>56958</v>
      </c>
      <c r="F463" s="14">
        <v>56957.22</v>
      </c>
    </row>
    <row r="464" spans="1:6" ht="45">
      <c r="A464" s="23"/>
      <c r="B464" s="83" t="s">
        <v>188</v>
      </c>
      <c r="C464" s="24" t="s">
        <v>189</v>
      </c>
      <c r="D464" s="14">
        <v>6890</v>
      </c>
      <c r="E464" s="14">
        <v>8566</v>
      </c>
      <c r="F464" s="14">
        <v>6720.01</v>
      </c>
    </row>
    <row r="465" spans="1:6">
      <c r="A465" s="23"/>
      <c r="B465" s="83" t="s">
        <v>190</v>
      </c>
      <c r="C465" s="24" t="s">
        <v>115</v>
      </c>
      <c r="D465" s="14">
        <v>26438</v>
      </c>
      <c r="E465" s="14">
        <v>54938</v>
      </c>
      <c r="F465" s="14">
        <v>52444.45</v>
      </c>
    </row>
    <row r="466" spans="1:6" s="79" customFormat="1" ht="30">
      <c r="A466" s="23"/>
      <c r="B466" s="83" t="s">
        <v>610</v>
      </c>
      <c r="C466" s="24" t="s">
        <v>612</v>
      </c>
      <c r="D466" s="14">
        <v>0</v>
      </c>
      <c r="E466" s="14">
        <v>5847522</v>
      </c>
      <c r="F466" s="14">
        <v>5791852.8099999996</v>
      </c>
    </row>
    <row r="467" spans="1:6" ht="90">
      <c r="A467" s="23"/>
      <c r="B467" s="83" t="s">
        <v>116</v>
      </c>
      <c r="C467" s="24" t="s">
        <v>118</v>
      </c>
      <c r="D467" s="14">
        <v>4403570</v>
      </c>
      <c r="E467" s="14">
        <v>5416110</v>
      </c>
      <c r="F467" s="14">
        <v>5410291.6699999999</v>
      </c>
    </row>
    <row r="468" spans="1:6" s="79" customFormat="1">
      <c r="A468" s="23"/>
      <c r="B468" s="83"/>
      <c r="C468" s="24"/>
      <c r="D468" s="14"/>
      <c r="E468" s="14"/>
      <c r="F468" s="14"/>
    </row>
    <row r="469" spans="1:6" s="79" customFormat="1" ht="120">
      <c r="A469" s="23"/>
      <c r="B469" s="83" t="s">
        <v>117</v>
      </c>
      <c r="C469" s="24" t="s">
        <v>119</v>
      </c>
      <c r="D469" s="14">
        <v>48500</v>
      </c>
      <c r="E469" s="14">
        <v>78000</v>
      </c>
      <c r="F469" s="14">
        <v>76899.679999999993</v>
      </c>
    </row>
    <row r="470" spans="1:6" s="35" customFormat="1" ht="60">
      <c r="A470" s="23"/>
      <c r="B470" s="83" t="s">
        <v>120</v>
      </c>
      <c r="C470" s="24" t="s">
        <v>191</v>
      </c>
      <c r="D470" s="14">
        <v>373640</v>
      </c>
      <c r="E470" s="14">
        <v>353450</v>
      </c>
      <c r="F470" s="14">
        <v>316217</v>
      </c>
    </row>
    <row r="471" spans="1:6">
      <c r="A471" s="119"/>
      <c r="B471" s="173" t="s">
        <v>122</v>
      </c>
      <c r="C471" s="174" t="s">
        <v>123</v>
      </c>
      <c r="D471" s="11">
        <v>84000</v>
      </c>
      <c r="E471" s="11">
        <v>44327</v>
      </c>
      <c r="F471" s="11">
        <v>42870.14</v>
      </c>
    </row>
    <row r="472" spans="1:6" s="35" customFormat="1">
      <c r="A472" s="23"/>
      <c r="B472" s="83" t="s">
        <v>124</v>
      </c>
      <c r="C472" s="24" t="s">
        <v>125</v>
      </c>
      <c r="D472" s="14">
        <v>216000</v>
      </c>
      <c r="E472" s="14">
        <v>390000</v>
      </c>
      <c r="F472" s="14">
        <v>387895.79</v>
      </c>
    </row>
    <row r="473" spans="1:6" s="35" customFormat="1" ht="30">
      <c r="A473" s="23"/>
      <c r="B473" s="83" t="s">
        <v>126</v>
      </c>
      <c r="C473" s="24" t="s">
        <v>127</v>
      </c>
      <c r="D473" s="14">
        <v>740810</v>
      </c>
      <c r="E473" s="14">
        <v>734266</v>
      </c>
      <c r="F473" s="14">
        <v>695810.48</v>
      </c>
    </row>
    <row r="474" spans="1:6" ht="45">
      <c r="A474" s="23"/>
      <c r="B474" s="83" t="s">
        <v>128</v>
      </c>
      <c r="C474" s="24" t="s">
        <v>129</v>
      </c>
      <c r="D474" s="14">
        <v>431040</v>
      </c>
      <c r="E474" s="14">
        <v>440340</v>
      </c>
      <c r="F474" s="14">
        <v>424075.98</v>
      </c>
    </row>
    <row r="475" spans="1:6">
      <c r="A475" s="23"/>
      <c r="B475" s="83" t="s">
        <v>130</v>
      </c>
      <c r="C475" s="24" t="s">
        <v>66</v>
      </c>
      <c r="D475" s="14">
        <v>468550</v>
      </c>
      <c r="E475" s="14">
        <v>647080</v>
      </c>
      <c r="F475" s="14">
        <v>559548.6</v>
      </c>
    </row>
    <row r="476" spans="1:6" ht="43.5">
      <c r="A476" s="22" t="s">
        <v>48</v>
      </c>
      <c r="B476" s="82"/>
      <c r="C476" s="26" t="s">
        <v>131</v>
      </c>
      <c r="D476" s="27">
        <f>D477</f>
        <v>150986</v>
      </c>
      <c r="E476" s="27">
        <f t="shared" ref="E476:F476" si="32">E477</f>
        <v>624028.36</v>
      </c>
      <c r="F476" s="27">
        <f t="shared" si="32"/>
        <v>157141.63</v>
      </c>
    </row>
    <row r="477" spans="1:6">
      <c r="A477" s="23"/>
      <c r="B477" s="83" t="s">
        <v>192</v>
      </c>
      <c r="C477" s="24" t="s">
        <v>66</v>
      </c>
      <c r="D477" s="14">
        <v>150986</v>
      </c>
      <c r="E477" s="14">
        <v>624028.36</v>
      </c>
      <c r="F477" s="14">
        <v>157141.63</v>
      </c>
    </row>
    <row r="478" spans="1:6" ht="29.25">
      <c r="A478" s="22" t="s">
        <v>144</v>
      </c>
      <c r="B478" s="22"/>
      <c r="C478" s="26" t="s">
        <v>49</v>
      </c>
      <c r="D478" s="27">
        <f>D479+D480+D481</f>
        <v>444862</v>
      </c>
      <c r="E478" s="27">
        <f t="shared" ref="E478:F478" si="33">E479+E480+E481</f>
        <v>718860</v>
      </c>
      <c r="F478" s="27">
        <f t="shared" si="33"/>
        <v>709105.88</v>
      </c>
    </row>
    <row r="479" spans="1:6">
      <c r="A479" s="23"/>
      <c r="B479" s="83" t="s">
        <v>193</v>
      </c>
      <c r="C479" s="24" t="s">
        <v>194</v>
      </c>
      <c r="D479" s="14">
        <v>372288</v>
      </c>
      <c r="E479" s="14">
        <v>388046</v>
      </c>
      <c r="F479" s="14">
        <v>388038.06</v>
      </c>
    </row>
    <row r="480" spans="1:6" ht="30">
      <c r="A480" s="23"/>
      <c r="B480" s="83" t="s">
        <v>132</v>
      </c>
      <c r="C480" s="24" t="s">
        <v>133</v>
      </c>
      <c r="D480" s="14">
        <v>70000</v>
      </c>
      <c r="E480" s="14">
        <v>328240</v>
      </c>
      <c r="F480" s="14">
        <v>318840.90000000002</v>
      </c>
    </row>
    <row r="481" spans="1:6" ht="45">
      <c r="A481" s="23"/>
      <c r="B481" s="83" t="s">
        <v>195</v>
      </c>
      <c r="C481" s="24" t="s">
        <v>178</v>
      </c>
      <c r="D481" s="14">
        <v>2574</v>
      </c>
      <c r="E481" s="14">
        <v>2574</v>
      </c>
      <c r="F481" s="14">
        <v>2226.92</v>
      </c>
    </row>
    <row r="482" spans="1:6" ht="43.5">
      <c r="A482" s="22" t="s">
        <v>50</v>
      </c>
      <c r="B482" s="82"/>
      <c r="C482" s="26" t="s">
        <v>196</v>
      </c>
      <c r="D482" s="27">
        <f>D483+D484+D485+D486+D487+D489+D490</f>
        <v>1338039</v>
      </c>
      <c r="E482" s="27">
        <f t="shared" ref="E482:F482" si="34">E483+E484+E485+E486+E487+E489+E490</f>
        <v>1591756</v>
      </c>
      <c r="F482" s="27">
        <f t="shared" si="34"/>
        <v>1497373.69</v>
      </c>
    </row>
    <row r="483" spans="1:6" ht="30">
      <c r="A483" s="23"/>
      <c r="B483" s="83" t="s">
        <v>197</v>
      </c>
      <c r="C483" s="24" t="s">
        <v>508</v>
      </c>
      <c r="D483" s="14">
        <v>50000</v>
      </c>
      <c r="E483" s="14">
        <v>50000</v>
      </c>
      <c r="F483" s="14">
        <v>42985.120000000003</v>
      </c>
    </row>
    <row r="484" spans="1:6">
      <c r="A484" s="23"/>
      <c r="B484" s="83" t="s">
        <v>198</v>
      </c>
      <c r="C484" s="24" t="s">
        <v>199</v>
      </c>
      <c r="D484" s="14">
        <v>680981</v>
      </c>
      <c r="E484" s="14">
        <v>698981</v>
      </c>
      <c r="F484" s="14">
        <v>658596.68000000005</v>
      </c>
    </row>
    <row r="485" spans="1:6" ht="30">
      <c r="A485" s="23"/>
      <c r="B485" s="83" t="s">
        <v>200</v>
      </c>
      <c r="C485" s="24" t="s">
        <v>201</v>
      </c>
      <c r="D485" s="14">
        <v>46000</v>
      </c>
      <c r="E485" s="14">
        <v>84035</v>
      </c>
      <c r="F485" s="14">
        <v>78979</v>
      </c>
    </row>
    <row r="486" spans="1:6" ht="30">
      <c r="A486" s="23"/>
      <c r="B486" s="83" t="s">
        <v>202</v>
      </c>
      <c r="C486" s="24" t="s">
        <v>203</v>
      </c>
      <c r="D486" s="14">
        <v>512700</v>
      </c>
      <c r="E486" s="14">
        <v>509700</v>
      </c>
      <c r="F486" s="14">
        <v>504945.44</v>
      </c>
    </row>
    <row r="487" spans="1:6" ht="90">
      <c r="A487" s="23"/>
      <c r="B487" s="83" t="s">
        <v>134</v>
      </c>
      <c r="C487" s="24" t="s">
        <v>135</v>
      </c>
      <c r="D487" s="14">
        <v>23358</v>
      </c>
      <c r="E487" s="14">
        <v>23358</v>
      </c>
      <c r="F487" s="14">
        <v>9188.99</v>
      </c>
    </row>
    <row r="488" spans="1:6" s="79" customFormat="1">
      <c r="A488" s="23"/>
      <c r="B488" s="83"/>
      <c r="C488" s="24"/>
      <c r="D488" s="14"/>
      <c r="E488" s="14"/>
      <c r="F488" s="14"/>
    </row>
    <row r="489" spans="1:6" ht="75">
      <c r="A489" s="23"/>
      <c r="B489" s="83" t="s">
        <v>136</v>
      </c>
      <c r="C489" s="24" t="s">
        <v>137</v>
      </c>
      <c r="D489" s="14">
        <v>0</v>
      </c>
      <c r="E489" s="14">
        <v>0</v>
      </c>
      <c r="F489" s="14">
        <v>0</v>
      </c>
    </row>
    <row r="490" spans="1:6">
      <c r="A490" s="23"/>
      <c r="B490" s="83" t="s">
        <v>204</v>
      </c>
      <c r="C490" s="24" t="s">
        <v>66</v>
      </c>
      <c r="D490" s="14">
        <v>25000</v>
      </c>
      <c r="E490" s="14">
        <v>225682</v>
      </c>
      <c r="F490" s="14">
        <v>202678.46</v>
      </c>
    </row>
    <row r="491" spans="1:6" ht="43.5">
      <c r="A491" s="22" t="s">
        <v>52</v>
      </c>
      <c r="B491" s="82"/>
      <c r="C491" s="26" t="s">
        <v>53</v>
      </c>
      <c r="D491" s="27">
        <f>D492+D493+D494</f>
        <v>1739283</v>
      </c>
      <c r="E491" s="27">
        <f t="shared" ref="E491:F491" si="35">E492+E493+E494</f>
        <v>1795537</v>
      </c>
      <c r="F491" s="27">
        <f t="shared" si="35"/>
        <v>1795520.3299999998</v>
      </c>
    </row>
    <row r="492" spans="1:6" ht="35.25" customHeight="1">
      <c r="A492" s="23"/>
      <c r="B492" s="83" t="s">
        <v>138</v>
      </c>
      <c r="C492" s="24" t="s">
        <v>139</v>
      </c>
      <c r="D492" s="14">
        <v>1578283</v>
      </c>
      <c r="E492" s="14">
        <v>1605537</v>
      </c>
      <c r="F492" s="14">
        <v>1605534.64</v>
      </c>
    </row>
    <row r="493" spans="1:6">
      <c r="A493" s="23"/>
      <c r="B493" s="83" t="s">
        <v>205</v>
      </c>
      <c r="C493" s="24" t="s">
        <v>206</v>
      </c>
      <c r="D493" s="14">
        <v>161000</v>
      </c>
      <c r="E493" s="14">
        <v>161000</v>
      </c>
      <c r="F493" s="14">
        <v>161000</v>
      </c>
    </row>
    <row r="494" spans="1:6" ht="30">
      <c r="A494" s="119"/>
      <c r="B494" s="173" t="s">
        <v>207</v>
      </c>
      <c r="C494" s="174" t="s">
        <v>208</v>
      </c>
      <c r="D494" s="11">
        <v>0</v>
      </c>
      <c r="E494" s="11">
        <v>29000</v>
      </c>
      <c r="F494" s="11">
        <v>28985.69</v>
      </c>
    </row>
    <row r="495" spans="1:6" s="79" customFormat="1">
      <c r="A495" s="22" t="s">
        <v>54</v>
      </c>
      <c r="B495" s="82"/>
      <c r="C495" s="26" t="s">
        <v>547</v>
      </c>
      <c r="D495" s="27">
        <f>D496</f>
        <v>93070</v>
      </c>
      <c r="E495" s="27">
        <f>E496</f>
        <v>93070</v>
      </c>
      <c r="F495" s="27">
        <f>F496</f>
        <v>83281.41</v>
      </c>
    </row>
    <row r="496" spans="1:6" s="79" customFormat="1" ht="30">
      <c r="A496" s="23"/>
      <c r="B496" s="83" t="s">
        <v>140</v>
      </c>
      <c r="C496" s="24" t="s">
        <v>550</v>
      </c>
      <c r="D496" s="14">
        <v>93070</v>
      </c>
      <c r="E496" s="14">
        <v>93070</v>
      </c>
      <c r="F496" s="14">
        <v>83281.41</v>
      </c>
    </row>
    <row r="497" spans="1:6" s="79" customFormat="1">
      <c r="A497" s="23"/>
      <c r="B497" s="83"/>
      <c r="C497" s="24"/>
      <c r="D497" s="14"/>
      <c r="E497" s="14"/>
      <c r="F497" s="14"/>
    </row>
    <row r="498" spans="1:6">
      <c r="A498" s="22"/>
      <c r="B498" s="22"/>
      <c r="C498" s="26" t="s">
        <v>56</v>
      </c>
      <c r="D498" s="27">
        <f>D401+D406+D411+D413+D415+D418+D427+D431+D434+D436+D438+D455+D459+D476+D478+D482+D491+D495</f>
        <v>32136546</v>
      </c>
      <c r="E498" s="27">
        <f>E401+E406+E411+E413+E415+E418+E427+E431+E434+E436+E438+E455+E459+E476+E478+E482+E491+E495</f>
        <v>43163008.109999999</v>
      </c>
      <c r="F498" s="27">
        <f>F401+F406+F411+F413+F415+F418+F427+F431+F434+F436+F438+F455+F459+F476+F478+F482+F491+F495</f>
        <v>41327728.939999998</v>
      </c>
    </row>
    <row r="499" spans="1:6">
      <c r="A499" s="17"/>
      <c r="B499" s="17"/>
      <c r="C499" s="16"/>
      <c r="D499" s="9"/>
      <c r="E499" s="9"/>
      <c r="F499" s="9"/>
    </row>
    <row r="500" spans="1:6">
      <c r="A500" s="17"/>
      <c r="B500" s="17"/>
      <c r="C500" s="16"/>
      <c r="D500" s="9"/>
      <c r="E500" s="9"/>
      <c r="F500" s="9"/>
    </row>
    <row r="501" spans="1:6" s="79" customFormat="1">
      <c r="A501" s="17"/>
      <c r="B501" s="17"/>
      <c r="C501" s="16"/>
      <c r="D501" s="9"/>
      <c r="E501" s="9"/>
      <c r="F501" s="9"/>
    </row>
    <row r="502" spans="1:6" s="79" customFormat="1">
      <c r="A502" s="17"/>
      <c r="B502" s="17"/>
      <c r="C502" s="16"/>
      <c r="D502" s="9"/>
      <c r="E502" s="9"/>
      <c r="F502" s="9"/>
    </row>
    <row r="503" spans="1:6" s="79" customFormat="1">
      <c r="A503" s="17"/>
      <c r="B503" s="17"/>
      <c r="C503" s="16"/>
      <c r="D503" s="9"/>
      <c r="E503" s="9"/>
      <c r="F503" s="9"/>
    </row>
    <row r="504" spans="1:6" s="79" customFormat="1">
      <c r="A504" s="17"/>
      <c r="B504" s="17"/>
      <c r="C504" s="16"/>
      <c r="D504" s="9"/>
      <c r="E504" s="9"/>
      <c r="F504" s="9"/>
    </row>
    <row r="505" spans="1:6" s="79" customFormat="1">
      <c r="A505" s="17"/>
      <c r="B505" s="17"/>
      <c r="C505" s="16"/>
      <c r="D505" s="9"/>
      <c r="E505" s="9"/>
      <c r="F505" s="9"/>
    </row>
    <row r="506" spans="1:6" s="79" customFormat="1">
      <c r="A506" s="17"/>
      <c r="B506" s="17"/>
      <c r="C506" s="16"/>
      <c r="D506" s="9"/>
      <c r="E506" s="9"/>
      <c r="F506" s="9"/>
    </row>
    <row r="507" spans="1:6" s="79" customFormat="1">
      <c r="A507" s="17"/>
      <c r="B507" s="17"/>
      <c r="C507" s="16"/>
      <c r="D507" s="9"/>
      <c r="E507" s="9"/>
      <c r="F507" s="9"/>
    </row>
    <row r="508" spans="1:6" s="79" customFormat="1">
      <c r="A508" s="17"/>
      <c r="B508" s="17"/>
      <c r="C508" s="16"/>
      <c r="D508" s="9"/>
      <c r="E508" s="9"/>
      <c r="F508" s="9"/>
    </row>
    <row r="509" spans="1:6" s="79" customFormat="1">
      <c r="A509" s="17"/>
      <c r="B509" s="17"/>
      <c r="C509" s="16"/>
      <c r="D509" s="9"/>
      <c r="E509" s="9"/>
      <c r="F509" s="9"/>
    </row>
    <row r="510" spans="1:6" s="79" customFormat="1">
      <c r="A510" s="17"/>
      <c r="B510" s="17"/>
      <c r="C510" s="16"/>
      <c r="D510" s="9"/>
      <c r="E510" s="9"/>
      <c r="F510" s="9"/>
    </row>
    <row r="511" spans="1:6" s="79" customFormat="1">
      <c r="A511" s="17"/>
      <c r="B511" s="17"/>
      <c r="C511" s="16"/>
      <c r="D511" s="9"/>
      <c r="E511" s="9"/>
      <c r="F511" s="9"/>
    </row>
    <row r="512" spans="1:6" s="79" customFormat="1">
      <c r="A512" s="17"/>
      <c r="B512" s="17"/>
      <c r="C512" s="16"/>
      <c r="D512" s="9"/>
      <c r="E512" s="9"/>
      <c r="F512" s="9"/>
    </row>
    <row r="513" spans="1:6" s="79" customFormat="1">
      <c r="A513" s="17"/>
      <c r="B513" s="17"/>
      <c r="C513" s="16"/>
      <c r="D513" s="9"/>
      <c r="E513" s="9"/>
      <c r="F513" s="9"/>
    </row>
    <row r="514" spans="1:6" s="79" customFormat="1">
      <c r="A514" s="17"/>
      <c r="B514" s="17"/>
      <c r="C514" s="16"/>
      <c r="D514" s="9"/>
      <c r="E514" s="9"/>
      <c r="F514" s="9"/>
    </row>
    <row r="515" spans="1:6" s="79" customFormat="1">
      <c r="A515" s="17"/>
      <c r="B515" s="17"/>
      <c r="C515" s="16"/>
      <c r="D515" s="9"/>
      <c r="E515" s="9"/>
      <c r="F515" s="9"/>
    </row>
    <row r="516" spans="1:6" s="79" customFormat="1">
      <c r="A516" s="17"/>
      <c r="B516" s="17"/>
      <c r="C516" s="16"/>
      <c r="D516" s="9"/>
      <c r="E516" s="9"/>
      <c r="F516" s="9"/>
    </row>
    <row r="517" spans="1:6" s="79" customFormat="1">
      <c r="A517" s="17"/>
      <c r="B517" s="17"/>
      <c r="C517" s="16"/>
      <c r="D517" s="9"/>
      <c r="E517" s="9"/>
      <c r="F517" s="9"/>
    </row>
    <row r="518" spans="1:6" s="79" customFormat="1">
      <c r="A518" s="17"/>
      <c r="B518" s="17"/>
      <c r="C518" s="16"/>
      <c r="D518" s="9"/>
      <c r="E518" s="9"/>
      <c r="F518" s="9"/>
    </row>
    <row r="519" spans="1:6" s="79" customFormat="1">
      <c r="A519" s="17"/>
      <c r="B519" s="17"/>
      <c r="C519" s="16"/>
      <c r="D519" s="9"/>
      <c r="E519" s="9"/>
      <c r="F519" s="9"/>
    </row>
    <row r="520" spans="1:6" s="79" customFormat="1">
      <c r="A520" s="17"/>
      <c r="B520" s="17"/>
      <c r="C520" s="16"/>
      <c r="D520" s="9"/>
      <c r="E520" s="9"/>
      <c r="F520" s="9"/>
    </row>
    <row r="521" spans="1:6" s="79" customFormat="1">
      <c r="A521" s="17"/>
      <c r="B521" s="17"/>
      <c r="C521" s="16"/>
      <c r="D521" s="9"/>
      <c r="E521" s="9"/>
      <c r="F521" s="9"/>
    </row>
    <row r="522" spans="1:6" s="79" customFormat="1">
      <c r="A522" s="17"/>
      <c r="B522" s="17"/>
      <c r="C522" s="16"/>
      <c r="D522" s="9"/>
      <c r="E522" s="9"/>
      <c r="F522" s="9"/>
    </row>
    <row r="523" spans="1:6" s="79" customFormat="1">
      <c r="A523" s="17"/>
      <c r="B523" s="17"/>
      <c r="C523" s="16"/>
      <c r="D523" s="9"/>
      <c r="E523" s="9"/>
      <c r="F523" s="9"/>
    </row>
    <row r="524" spans="1:6" s="79" customFormat="1">
      <c r="A524" s="17"/>
      <c r="B524" s="17"/>
      <c r="C524" s="16"/>
      <c r="D524" s="9"/>
      <c r="E524" s="9"/>
      <c r="F524" s="9"/>
    </row>
    <row r="525" spans="1:6" s="79" customFormat="1">
      <c r="A525" s="17"/>
      <c r="B525" s="17"/>
      <c r="C525" s="16"/>
      <c r="D525" s="9"/>
      <c r="E525" s="9"/>
      <c r="F525" s="9"/>
    </row>
    <row r="526" spans="1:6" s="79" customFormat="1">
      <c r="A526" s="17"/>
      <c r="B526" s="17"/>
      <c r="C526" s="16"/>
      <c r="D526" s="9"/>
      <c r="E526" s="9"/>
      <c r="F526" s="9"/>
    </row>
    <row r="527" spans="1:6" s="79" customFormat="1">
      <c r="A527" s="17"/>
      <c r="B527" s="17"/>
      <c r="C527" s="16"/>
      <c r="D527" s="9"/>
      <c r="E527" s="9"/>
      <c r="F527" s="9"/>
    </row>
    <row r="528" spans="1:6" s="79" customFormat="1">
      <c r="A528" s="17"/>
      <c r="B528" s="17"/>
      <c r="C528" s="16"/>
      <c r="D528" s="9"/>
      <c r="E528" s="9"/>
      <c r="F528" s="9"/>
    </row>
    <row r="529" spans="1:7" s="79" customFormat="1">
      <c r="A529" s="17"/>
      <c r="B529" s="17"/>
      <c r="C529" s="16"/>
      <c r="D529" s="9"/>
      <c r="E529" s="9"/>
      <c r="F529" s="9"/>
    </row>
    <row r="530" spans="1:7" s="79" customFormat="1">
      <c r="A530" s="17"/>
      <c r="B530" s="17"/>
      <c r="C530" s="16"/>
      <c r="D530" s="9"/>
      <c r="E530" s="9"/>
      <c r="F530" s="9"/>
    </row>
    <row r="531" spans="1:7" s="79" customFormat="1" ht="9" customHeight="1">
      <c r="A531" s="17"/>
      <c r="B531" s="17"/>
      <c r="C531" s="16"/>
      <c r="D531" s="9"/>
      <c r="E531" s="9"/>
      <c r="F531" s="9"/>
    </row>
    <row r="532" spans="1:7" s="79" customFormat="1" hidden="1">
      <c r="A532" s="17"/>
      <c r="B532" s="17"/>
      <c r="C532" s="16"/>
      <c r="D532" s="9"/>
      <c r="E532" s="9"/>
      <c r="F532" s="9"/>
    </row>
    <row r="533" spans="1:7" hidden="1">
      <c r="A533" s="17"/>
      <c r="B533" s="17"/>
      <c r="C533" s="16"/>
      <c r="D533" s="9"/>
      <c r="E533" s="9"/>
      <c r="F533" s="9"/>
    </row>
    <row r="534" spans="1:7" s="79" customFormat="1" hidden="1">
      <c r="A534" s="17"/>
      <c r="B534" s="17"/>
      <c r="C534" s="16"/>
      <c r="D534" s="9"/>
      <c r="E534" s="9"/>
      <c r="F534" s="9"/>
    </row>
    <row r="535" spans="1:7" ht="18.75">
      <c r="A535" s="263" t="s">
        <v>148</v>
      </c>
      <c r="B535" s="263"/>
      <c r="C535" s="263"/>
      <c r="D535" s="263"/>
      <c r="E535" s="263"/>
      <c r="F535" s="263"/>
      <c r="G535" s="263"/>
    </row>
    <row r="536" spans="1:7" s="35" customFormat="1" ht="18.75">
      <c r="A536" s="263" t="s">
        <v>697</v>
      </c>
      <c r="B536" s="263"/>
      <c r="C536" s="263"/>
      <c r="D536" s="263"/>
      <c r="E536" s="263"/>
      <c r="F536" s="263"/>
      <c r="G536" s="263"/>
    </row>
    <row r="537" spans="1:7" s="79" customFormat="1" ht="16.5" customHeight="1">
      <c r="A537" s="101"/>
      <c r="B537" s="101"/>
      <c r="C537" s="101"/>
      <c r="D537" s="101"/>
      <c r="E537" s="101"/>
      <c r="F537" s="101"/>
      <c r="G537" s="101"/>
    </row>
    <row r="538" spans="1:7" s="79" customFormat="1" ht="18.75" hidden="1">
      <c r="A538" s="101"/>
      <c r="B538" s="101"/>
      <c r="C538" s="101"/>
      <c r="D538" s="101"/>
      <c r="E538" s="101"/>
      <c r="F538" s="101"/>
      <c r="G538" s="101"/>
    </row>
    <row r="539" spans="1:7" s="35" customFormat="1" hidden="1">
      <c r="A539" s="42"/>
      <c r="B539" s="42"/>
      <c r="C539" s="42"/>
      <c r="D539" s="42"/>
      <c r="E539" s="42"/>
      <c r="F539" s="42"/>
    </row>
    <row r="540" spans="1:7" ht="30">
      <c r="A540" s="61" t="s">
        <v>22</v>
      </c>
      <c r="B540" s="61" t="s">
        <v>58</v>
      </c>
      <c r="C540" s="46" t="s">
        <v>23</v>
      </c>
      <c r="D540" s="62" t="s">
        <v>600</v>
      </c>
      <c r="E540" s="62" t="s">
        <v>60</v>
      </c>
      <c r="F540" s="62" t="s">
        <v>690</v>
      </c>
      <c r="G540" s="58"/>
    </row>
    <row r="541" spans="1:7" ht="29.25">
      <c r="A541" s="22" t="s">
        <v>24</v>
      </c>
      <c r="B541" s="82"/>
      <c r="C541" s="26" t="s">
        <v>209</v>
      </c>
      <c r="D541" s="27">
        <f>D542</f>
        <v>0</v>
      </c>
      <c r="E541" s="27">
        <f t="shared" ref="E541:F541" si="36">E542</f>
        <v>1026937.75</v>
      </c>
      <c r="F541" s="27">
        <f t="shared" si="36"/>
        <v>1026937.75</v>
      </c>
    </row>
    <row r="542" spans="1:7">
      <c r="A542" s="23"/>
      <c r="B542" s="83" t="s">
        <v>65</v>
      </c>
      <c r="C542" s="24" t="s">
        <v>66</v>
      </c>
      <c r="D542" s="14">
        <v>0</v>
      </c>
      <c r="E542" s="14">
        <v>1026937.75</v>
      </c>
      <c r="F542" s="14">
        <v>1026937.75</v>
      </c>
    </row>
    <row r="543" spans="1:7" ht="29.25">
      <c r="A543" s="22" t="s">
        <v>32</v>
      </c>
      <c r="B543" s="82"/>
      <c r="C543" s="26" t="s">
        <v>33</v>
      </c>
      <c r="D543" s="27">
        <f>D544+D545</f>
        <v>63000</v>
      </c>
      <c r="E543" s="27">
        <f t="shared" ref="E543:F543" si="37">E544+E545</f>
        <v>71737</v>
      </c>
      <c r="F543" s="27">
        <f t="shared" si="37"/>
        <v>71736.36</v>
      </c>
    </row>
    <row r="544" spans="1:7">
      <c r="A544" s="23"/>
      <c r="B544" s="83" t="s">
        <v>73</v>
      </c>
      <c r="C544" s="24" t="s">
        <v>74</v>
      </c>
      <c r="D544" s="14">
        <v>63000</v>
      </c>
      <c r="E544" s="14">
        <v>71600</v>
      </c>
      <c r="F544" s="14">
        <v>71600</v>
      </c>
    </row>
    <row r="545" spans="1:6" ht="30">
      <c r="A545" s="23"/>
      <c r="B545" s="83" t="s">
        <v>77</v>
      </c>
      <c r="C545" s="24" t="s">
        <v>78</v>
      </c>
      <c r="D545" s="14">
        <v>0</v>
      </c>
      <c r="E545" s="14">
        <v>137</v>
      </c>
      <c r="F545" s="14">
        <v>136.36000000000001</v>
      </c>
    </row>
    <row r="546" spans="1:6" ht="86.25">
      <c r="A546" s="22" t="s">
        <v>34</v>
      </c>
      <c r="B546" s="82"/>
      <c r="C546" s="26" t="s">
        <v>35</v>
      </c>
      <c r="D546" s="27">
        <f>D547+D549+D550</f>
        <v>1820</v>
      </c>
      <c r="E546" s="27">
        <f t="shared" ref="E546:F546" si="38">E547+E549+E550</f>
        <v>16100</v>
      </c>
      <c r="F546" s="27">
        <f t="shared" si="38"/>
        <v>15473</v>
      </c>
    </row>
    <row r="547" spans="1:6" ht="59.25" customHeight="1">
      <c r="A547" s="23"/>
      <c r="B547" s="83" t="s">
        <v>82</v>
      </c>
      <c r="C547" s="24" t="s">
        <v>149</v>
      </c>
      <c r="D547" s="14">
        <v>1820</v>
      </c>
      <c r="E547" s="14">
        <v>16100</v>
      </c>
      <c r="F547" s="14">
        <v>15473</v>
      </c>
    </row>
    <row r="548" spans="1:6" hidden="1">
      <c r="A548" s="23"/>
      <c r="B548" s="83"/>
      <c r="C548" s="24"/>
      <c r="D548" s="14"/>
      <c r="E548" s="14"/>
      <c r="F548" s="14"/>
    </row>
    <row r="549" spans="1:6" ht="45">
      <c r="A549" s="23"/>
      <c r="B549" s="83" t="s">
        <v>551</v>
      </c>
      <c r="C549" s="24" t="s">
        <v>554</v>
      </c>
      <c r="D549" s="14">
        <v>0</v>
      </c>
      <c r="E549" s="14">
        <v>0</v>
      </c>
      <c r="F549" s="14">
        <v>0</v>
      </c>
    </row>
    <row r="550" spans="1:6" ht="35.25" customHeight="1">
      <c r="A550" s="23"/>
      <c r="B550" s="83" t="s">
        <v>84</v>
      </c>
      <c r="C550" s="24" t="s">
        <v>85</v>
      </c>
      <c r="D550" s="14">
        <v>0</v>
      </c>
      <c r="E550" s="14">
        <v>0</v>
      </c>
      <c r="F550" s="14">
        <v>0</v>
      </c>
    </row>
    <row r="551" spans="1:6" s="35" customFormat="1" ht="29.25">
      <c r="A551" s="22" t="s">
        <v>42</v>
      </c>
      <c r="B551" s="82"/>
      <c r="C551" s="26" t="s">
        <v>43</v>
      </c>
      <c r="D551" s="27">
        <f>D552+D553+D556</f>
        <v>0</v>
      </c>
      <c r="E551" s="27">
        <f>E552+E553+E556</f>
        <v>72328</v>
      </c>
      <c r="F551" s="27">
        <f>F552+F553+F556</f>
        <v>68589.23</v>
      </c>
    </row>
    <row r="552" spans="1:6" s="35" customFormat="1">
      <c r="A552" s="23"/>
      <c r="B552" s="83" t="s">
        <v>100</v>
      </c>
      <c r="C552" s="24" t="s">
        <v>101</v>
      </c>
      <c r="D552" s="14">
        <v>0</v>
      </c>
      <c r="E552" s="14">
        <v>39703</v>
      </c>
      <c r="F552" s="14">
        <v>38843.040000000001</v>
      </c>
    </row>
    <row r="553" spans="1:6" s="79" customFormat="1">
      <c r="A553" s="23"/>
      <c r="B553" s="83" t="s">
        <v>106</v>
      </c>
      <c r="C553" s="24" t="s">
        <v>107</v>
      </c>
      <c r="D553" s="14">
        <v>0</v>
      </c>
      <c r="E553" s="14">
        <v>32375</v>
      </c>
      <c r="F553" s="14">
        <v>29496.69</v>
      </c>
    </row>
    <row r="554" spans="1:6" s="79" customFormat="1" hidden="1">
      <c r="A554" s="47"/>
      <c r="B554" s="175"/>
      <c r="C554" s="48"/>
      <c r="D554" s="49"/>
      <c r="E554" s="49"/>
      <c r="F554" s="49"/>
    </row>
    <row r="555" spans="1:6" s="79" customFormat="1" hidden="1">
      <c r="A555" s="47"/>
      <c r="B555" s="175"/>
      <c r="C555" s="48"/>
      <c r="D555" s="49"/>
      <c r="E555" s="49"/>
      <c r="F555" s="49"/>
    </row>
    <row r="556" spans="1:6" s="79" customFormat="1" ht="198" customHeight="1">
      <c r="A556" s="23"/>
      <c r="B556" s="83" t="s">
        <v>549</v>
      </c>
      <c r="C556" s="24" t="s">
        <v>553</v>
      </c>
      <c r="D556" s="14">
        <v>0</v>
      </c>
      <c r="E556" s="14">
        <v>250</v>
      </c>
      <c r="F556" s="14">
        <v>249.5</v>
      </c>
    </row>
    <row r="557" spans="1:6" s="35" customFormat="1">
      <c r="A557" s="22" t="s">
        <v>44</v>
      </c>
      <c r="B557" s="82"/>
      <c r="C557" s="26" t="s">
        <v>45</v>
      </c>
      <c r="D557" s="27">
        <f>D558</f>
        <v>0</v>
      </c>
      <c r="E557" s="27">
        <f t="shared" ref="E557:F557" si="39">E558</f>
        <v>2220</v>
      </c>
      <c r="F557" s="27">
        <f t="shared" si="39"/>
        <v>2220</v>
      </c>
    </row>
    <row r="558" spans="1:6" s="35" customFormat="1">
      <c r="A558" s="23"/>
      <c r="B558" s="83" t="s">
        <v>110</v>
      </c>
      <c r="C558" s="24" t="s">
        <v>66</v>
      </c>
      <c r="D558" s="14">
        <v>0</v>
      </c>
      <c r="E558" s="14">
        <v>2220</v>
      </c>
      <c r="F558" s="14">
        <v>2220</v>
      </c>
    </row>
    <row r="559" spans="1:6" s="79" customFormat="1">
      <c r="A559" s="23"/>
      <c r="B559" s="83"/>
      <c r="C559" s="24"/>
      <c r="D559" s="14"/>
      <c r="E559" s="14"/>
      <c r="F559" s="14"/>
    </row>
    <row r="560" spans="1:6" s="79" customFormat="1">
      <c r="A560" s="23"/>
      <c r="B560" s="83"/>
      <c r="C560" s="24"/>
      <c r="D560" s="14"/>
      <c r="E560" s="14"/>
      <c r="F560" s="14"/>
    </row>
    <row r="561" spans="1:6">
      <c r="A561" s="22" t="s">
        <v>46</v>
      </c>
      <c r="B561" s="82"/>
      <c r="C561" s="26" t="s">
        <v>47</v>
      </c>
      <c r="D561" s="27">
        <f>D562+D564+D565+D566+D567+D568</f>
        <v>4745000</v>
      </c>
      <c r="E561" s="27">
        <f>E562+E563+E564+E565+E566+E567+E568</f>
        <v>11723807</v>
      </c>
      <c r="F561" s="27">
        <f>F562+F563+F564+F565+F566+F567+F568</f>
        <v>11660442.460000003</v>
      </c>
    </row>
    <row r="562" spans="1:6">
      <c r="A562" s="23"/>
      <c r="B562" s="83" t="s">
        <v>113</v>
      </c>
      <c r="C562" s="24" t="s">
        <v>114</v>
      </c>
      <c r="D562" s="14">
        <v>252000</v>
      </c>
      <c r="E562" s="14">
        <v>334752</v>
      </c>
      <c r="F562" s="14">
        <v>334752</v>
      </c>
    </row>
    <row r="563" spans="1:6" s="79" customFormat="1" ht="19.5" customHeight="1">
      <c r="A563" s="23"/>
      <c r="B563" s="83" t="s">
        <v>610</v>
      </c>
      <c r="C563" s="24" t="s">
        <v>611</v>
      </c>
      <c r="D563" s="14">
        <v>0</v>
      </c>
      <c r="E563" s="14">
        <v>5847522</v>
      </c>
      <c r="F563" s="14">
        <v>5791852.8099999996</v>
      </c>
    </row>
    <row r="564" spans="1:6" ht="90">
      <c r="A564" s="23"/>
      <c r="B564" s="83" t="s">
        <v>116</v>
      </c>
      <c r="C564" s="24" t="s">
        <v>118</v>
      </c>
      <c r="D564" s="14">
        <v>4400000</v>
      </c>
      <c r="E564" s="14">
        <v>5412540</v>
      </c>
      <c r="F564" s="14">
        <v>5409071.5800000001</v>
      </c>
    </row>
    <row r="565" spans="1:6" ht="120">
      <c r="A565" s="23"/>
      <c r="B565" s="83" t="s">
        <v>117</v>
      </c>
      <c r="C565" s="24" t="s">
        <v>119</v>
      </c>
      <c r="D565" s="14">
        <v>22000</v>
      </c>
      <c r="E565" s="14">
        <v>47420</v>
      </c>
      <c r="F565" s="14">
        <v>46515.46</v>
      </c>
    </row>
    <row r="566" spans="1:6">
      <c r="A566" s="23"/>
      <c r="B566" s="83" t="s">
        <v>122</v>
      </c>
      <c r="C566" s="24" t="s">
        <v>123</v>
      </c>
      <c r="D566" s="14">
        <v>0</v>
      </c>
      <c r="E566" s="14">
        <v>863</v>
      </c>
      <c r="F566" s="14">
        <v>539.73</v>
      </c>
    </row>
    <row r="567" spans="1:6" ht="45">
      <c r="A567" s="23"/>
      <c r="B567" s="83" t="s">
        <v>128</v>
      </c>
      <c r="C567" s="24" t="s">
        <v>129</v>
      </c>
      <c r="D567" s="14">
        <v>71000</v>
      </c>
      <c r="E567" s="14">
        <v>80300</v>
      </c>
      <c r="F567" s="14">
        <v>77400</v>
      </c>
    </row>
    <row r="568" spans="1:6">
      <c r="A568" s="23"/>
      <c r="B568" s="83" t="s">
        <v>130</v>
      </c>
      <c r="C568" s="24" t="s">
        <v>66</v>
      </c>
      <c r="D568" s="14">
        <v>0</v>
      </c>
      <c r="E568" s="14">
        <v>410</v>
      </c>
      <c r="F568" s="14">
        <v>310.88</v>
      </c>
    </row>
    <row r="569" spans="1:6">
      <c r="A569" s="23"/>
      <c r="B569" s="83"/>
      <c r="C569" s="26" t="s">
        <v>143</v>
      </c>
      <c r="D569" s="27">
        <f>D541+D543+D546+D551+D557+D561</f>
        <v>4809820</v>
      </c>
      <c r="E569" s="27">
        <f>E541+E543+E546+E551+E557+E561</f>
        <v>12913129.75</v>
      </c>
      <c r="F569" s="27">
        <f>F541+F543+F546+F551+F557+F561</f>
        <v>12845398.800000003</v>
      </c>
    </row>
    <row r="570" spans="1:6">
      <c r="A570" s="17"/>
      <c r="B570" s="17"/>
      <c r="C570" s="16"/>
      <c r="D570" s="9"/>
      <c r="E570" s="9"/>
      <c r="F570" s="9"/>
    </row>
    <row r="571" spans="1:6">
      <c r="A571" s="17"/>
      <c r="B571" s="17"/>
      <c r="C571" s="16"/>
      <c r="D571" s="9"/>
      <c r="E571" s="9"/>
      <c r="F571" s="9"/>
    </row>
    <row r="572" spans="1:6" s="79" customFormat="1">
      <c r="A572" s="17"/>
      <c r="B572" s="17"/>
      <c r="C572" s="16"/>
      <c r="D572" s="9"/>
      <c r="E572" s="9"/>
      <c r="F572" s="9"/>
    </row>
    <row r="573" spans="1:6" s="79" customFormat="1">
      <c r="A573" s="17"/>
      <c r="B573" s="17"/>
      <c r="C573" s="16"/>
      <c r="D573" s="9"/>
      <c r="E573" s="9"/>
      <c r="F573" s="9"/>
    </row>
    <row r="574" spans="1:6" s="79" customFormat="1" ht="12" customHeight="1">
      <c r="A574" s="17"/>
      <c r="B574" s="17"/>
      <c r="C574" s="16"/>
      <c r="D574" s="9"/>
      <c r="E574" s="9"/>
      <c r="F574" s="9"/>
    </row>
    <row r="575" spans="1:6" s="79" customFormat="1" hidden="1">
      <c r="A575" s="17"/>
      <c r="B575" s="17"/>
      <c r="C575" s="16"/>
      <c r="D575" s="9"/>
      <c r="E575" s="9"/>
      <c r="F575" s="9"/>
    </row>
    <row r="576" spans="1:6" s="79" customFormat="1" hidden="1">
      <c r="A576" s="17"/>
      <c r="B576" s="17"/>
      <c r="C576" s="16"/>
      <c r="D576" s="9"/>
      <c r="E576" s="9"/>
      <c r="F576" s="9"/>
    </row>
    <row r="577" spans="1:6" s="79" customFormat="1" hidden="1">
      <c r="A577" s="17"/>
      <c r="B577" s="17"/>
      <c r="C577" s="16"/>
      <c r="D577" s="9"/>
      <c r="E577" s="9"/>
      <c r="F577" s="9"/>
    </row>
    <row r="578" spans="1:6" s="79" customFormat="1" hidden="1">
      <c r="A578" s="17"/>
      <c r="B578" s="17"/>
      <c r="C578" s="16"/>
      <c r="D578" s="9"/>
      <c r="E578" s="9"/>
      <c r="F578" s="9"/>
    </row>
    <row r="579" spans="1:6" s="79" customFormat="1" hidden="1">
      <c r="A579" s="17"/>
      <c r="B579" s="17"/>
      <c r="C579" s="16"/>
      <c r="D579" s="9"/>
      <c r="E579" s="9"/>
      <c r="F579" s="9"/>
    </row>
    <row r="580" spans="1:6" s="79" customFormat="1" hidden="1">
      <c r="A580" s="17"/>
      <c r="B580" s="17"/>
      <c r="C580" s="16"/>
      <c r="D580" s="9"/>
      <c r="E580" s="9"/>
      <c r="F580" s="9"/>
    </row>
    <row r="581" spans="1:6" s="79" customFormat="1" hidden="1">
      <c r="A581" s="17"/>
      <c r="B581" s="17"/>
      <c r="C581" s="16"/>
      <c r="D581" s="9"/>
      <c r="E581" s="9"/>
      <c r="F581" s="9"/>
    </row>
    <row r="582" spans="1:6" s="79" customFormat="1" ht="14.25" hidden="1" customHeight="1">
      <c r="A582" s="17"/>
      <c r="B582" s="17"/>
      <c r="C582" s="16"/>
      <c r="D582" s="9"/>
      <c r="E582" s="9"/>
      <c r="F582" s="9"/>
    </row>
    <row r="583" spans="1:6" hidden="1">
      <c r="A583" s="17"/>
      <c r="B583" s="17"/>
      <c r="C583" s="16"/>
      <c r="D583" s="9"/>
      <c r="E583" s="9"/>
      <c r="F583" s="9"/>
    </row>
    <row r="584" spans="1:6" s="79" customFormat="1" hidden="1">
      <c r="A584" s="17"/>
      <c r="B584" s="17"/>
      <c r="C584" s="16"/>
      <c r="D584" s="9"/>
      <c r="E584" s="9"/>
      <c r="F584" s="9"/>
    </row>
    <row r="585" spans="1:6" s="79" customFormat="1" ht="9.75" hidden="1" customHeight="1">
      <c r="A585" s="17"/>
      <c r="B585" s="17"/>
      <c r="C585" s="16"/>
      <c r="D585" s="9"/>
      <c r="E585" s="9"/>
      <c r="F585" s="9"/>
    </row>
    <row r="586" spans="1:6" s="79" customFormat="1" hidden="1">
      <c r="A586" s="17"/>
      <c r="B586" s="17"/>
      <c r="C586" s="16"/>
      <c r="D586" s="9"/>
      <c r="E586" s="9"/>
      <c r="F586" s="9"/>
    </row>
    <row r="587" spans="1:6" s="79" customFormat="1" hidden="1">
      <c r="A587" s="17"/>
      <c r="B587" s="17"/>
      <c r="C587" s="16"/>
      <c r="D587" s="9"/>
      <c r="E587" s="9"/>
      <c r="F587" s="9"/>
    </row>
    <row r="588" spans="1:6" s="79" customFormat="1" hidden="1">
      <c r="A588" s="17"/>
      <c r="B588" s="17"/>
      <c r="C588" s="16"/>
      <c r="D588" s="9"/>
      <c r="E588" s="9"/>
      <c r="F588" s="9"/>
    </row>
    <row r="589" spans="1:6" s="79" customFormat="1" hidden="1">
      <c r="A589" s="17"/>
      <c r="B589" s="17"/>
      <c r="C589" s="16"/>
      <c r="D589" s="9"/>
      <c r="E589" s="9"/>
      <c r="F589" s="9"/>
    </row>
    <row r="590" spans="1:6" s="79" customFormat="1" hidden="1">
      <c r="A590" s="17"/>
      <c r="B590" s="17"/>
      <c r="C590" s="16"/>
      <c r="D590" s="9"/>
      <c r="E590" s="9"/>
      <c r="F590" s="9"/>
    </row>
    <row r="591" spans="1:6" s="79" customFormat="1" hidden="1">
      <c r="A591" s="17"/>
      <c r="B591" s="17"/>
      <c r="C591" s="16"/>
      <c r="D591" s="9"/>
      <c r="E591" s="9"/>
      <c r="F591" s="9"/>
    </row>
    <row r="592" spans="1:6" hidden="1">
      <c r="A592" s="54"/>
      <c r="B592" s="54"/>
      <c r="C592" s="54"/>
      <c r="D592" s="54"/>
      <c r="E592" s="54"/>
      <c r="F592" s="54"/>
    </row>
    <row r="593" spans="1:7" hidden="1">
      <c r="A593" s="17"/>
      <c r="B593" s="17"/>
      <c r="C593" s="16"/>
      <c r="D593" s="9"/>
      <c r="E593" s="9"/>
      <c r="F593" s="9"/>
    </row>
    <row r="594" spans="1:7" hidden="1">
      <c r="A594" s="17"/>
      <c r="B594" s="17"/>
      <c r="C594" s="16"/>
      <c r="D594" s="9"/>
      <c r="E594" s="9"/>
      <c r="F594" s="9"/>
    </row>
    <row r="595" spans="1:7" s="79" customFormat="1" hidden="1">
      <c r="A595" s="17"/>
      <c r="B595" s="17"/>
      <c r="C595" s="16"/>
      <c r="D595" s="9"/>
      <c r="E595" s="9"/>
      <c r="F595" s="9"/>
    </row>
    <row r="596" spans="1:7" s="79" customFormat="1" hidden="1">
      <c r="A596" s="17"/>
      <c r="B596" s="17"/>
      <c r="C596" s="16"/>
      <c r="D596" s="9"/>
      <c r="E596" s="9"/>
      <c r="F596" s="9"/>
    </row>
    <row r="597" spans="1:7" s="79" customFormat="1" hidden="1">
      <c r="A597" s="17"/>
      <c r="B597" s="17"/>
      <c r="C597" s="16"/>
      <c r="D597" s="9"/>
      <c r="E597" s="9"/>
      <c r="F597" s="9"/>
    </row>
    <row r="598" spans="1:7" s="79" customFormat="1" hidden="1">
      <c r="A598" s="17"/>
      <c r="B598" s="17"/>
      <c r="C598" s="16"/>
      <c r="D598" s="9"/>
      <c r="E598" s="9"/>
      <c r="F598" s="9"/>
    </row>
    <row r="599" spans="1:7" hidden="1">
      <c r="A599" s="17"/>
      <c r="B599" s="17"/>
      <c r="C599" s="16"/>
      <c r="D599" s="9"/>
      <c r="E599" s="9"/>
      <c r="F599" s="9"/>
    </row>
    <row r="600" spans="1:7" hidden="1">
      <c r="A600" s="17"/>
      <c r="B600" s="17"/>
      <c r="C600" s="16"/>
      <c r="D600" s="9"/>
      <c r="E600" s="9"/>
      <c r="F600" s="9"/>
    </row>
    <row r="601" spans="1:7" hidden="1">
      <c r="A601" s="4"/>
      <c r="B601" s="4"/>
      <c r="C601" s="16"/>
      <c r="D601" s="9"/>
      <c r="E601" s="9"/>
      <c r="F601" s="9"/>
    </row>
    <row r="602" spans="1:7" hidden="1">
      <c r="A602" s="4"/>
      <c r="B602" s="4"/>
      <c r="C602" s="16"/>
      <c r="D602" s="9"/>
      <c r="E602" s="9"/>
      <c r="F602" s="9"/>
    </row>
    <row r="603" spans="1:7" hidden="1">
      <c r="A603" s="4"/>
      <c r="B603" s="4"/>
      <c r="C603" s="16"/>
      <c r="D603" s="9"/>
      <c r="E603" s="9"/>
      <c r="F603" s="9"/>
    </row>
    <row r="604" spans="1:7" s="79" customFormat="1" hidden="1">
      <c r="A604" s="4"/>
      <c r="B604" s="4"/>
      <c r="C604" s="16"/>
      <c r="D604" s="9"/>
      <c r="E604" s="9"/>
      <c r="F604" s="9"/>
    </row>
    <row r="605" spans="1:7" s="79" customFormat="1" hidden="1">
      <c r="A605" s="4"/>
      <c r="B605" s="4"/>
      <c r="C605" s="16"/>
      <c r="D605" s="9"/>
      <c r="E605" s="9"/>
      <c r="F605" s="9"/>
    </row>
    <row r="606" spans="1:7">
      <c r="A606" s="271" t="s">
        <v>210</v>
      </c>
      <c r="B606" s="272"/>
      <c r="C606" s="272"/>
      <c r="D606" s="272"/>
      <c r="E606" s="272"/>
      <c r="F606" s="124">
        <f>F607+F608+F609+F610</f>
        <v>9042000</v>
      </c>
      <c r="G606" s="31"/>
    </row>
    <row r="607" spans="1:7" ht="30" customHeight="1">
      <c r="A607" s="4"/>
      <c r="B607" s="123">
        <v>1</v>
      </c>
      <c r="C607" s="239" t="s">
        <v>211</v>
      </c>
      <c r="D607" s="239"/>
      <c r="E607" s="239"/>
      <c r="F607" s="204">
        <v>761000</v>
      </c>
      <c r="G607" s="4"/>
    </row>
    <row r="608" spans="1:7">
      <c r="A608" s="4"/>
      <c r="B608" s="123">
        <v>2</v>
      </c>
      <c r="C608" s="239" t="s">
        <v>212</v>
      </c>
      <c r="D608" s="239"/>
      <c r="E608" s="239"/>
      <c r="F608" s="204">
        <v>1668000</v>
      </c>
      <c r="G608" s="4"/>
    </row>
    <row r="609" spans="1:7">
      <c r="A609" s="4"/>
      <c r="B609" s="123">
        <v>3</v>
      </c>
      <c r="C609" s="239" t="s">
        <v>213</v>
      </c>
      <c r="D609" s="239"/>
      <c r="E609" s="239"/>
      <c r="F609" s="204">
        <v>6613000</v>
      </c>
      <c r="G609" s="4"/>
    </row>
    <row r="610" spans="1:7" ht="16.5" customHeight="1">
      <c r="A610" s="4"/>
      <c r="B610" s="123">
        <v>4</v>
      </c>
      <c r="C610" s="239" t="s">
        <v>214</v>
      </c>
      <c r="D610" s="239"/>
      <c r="E610" s="239"/>
      <c r="F610" s="14">
        <v>0</v>
      </c>
      <c r="G610" s="4"/>
    </row>
    <row r="611" spans="1:7" s="79" customFormat="1" ht="16.5" customHeight="1">
      <c r="A611" s="4"/>
      <c r="B611" s="115"/>
      <c r="C611" s="131"/>
      <c r="D611" s="131"/>
      <c r="E611" s="131"/>
      <c r="F611" s="49"/>
      <c r="G611" s="4"/>
    </row>
    <row r="612" spans="1:7" s="79" customFormat="1" ht="16.5" customHeight="1">
      <c r="A612" s="4"/>
      <c r="B612" s="115"/>
      <c r="C612" s="131"/>
      <c r="D612" s="131"/>
      <c r="E612" s="131"/>
      <c r="F612" s="49"/>
      <c r="G612" s="4"/>
    </row>
    <row r="613" spans="1:7" s="79" customFormat="1" ht="16.5" customHeight="1">
      <c r="A613" s="4"/>
      <c r="B613" s="115"/>
      <c r="C613" s="131"/>
      <c r="D613" s="131"/>
      <c r="E613" s="131"/>
      <c r="F613" s="49"/>
      <c r="G613" s="4"/>
    </row>
    <row r="614" spans="1:7" s="79" customFormat="1" ht="16.5" customHeight="1">
      <c r="A614" s="4"/>
      <c r="B614" s="115"/>
      <c r="C614" s="131"/>
      <c r="D614" s="131"/>
      <c r="E614" s="131"/>
      <c r="F614" s="49"/>
      <c r="G614" s="4"/>
    </row>
    <row r="615" spans="1:7" s="79" customFormat="1" ht="16.5" customHeight="1">
      <c r="A615" s="4"/>
      <c r="B615" s="115"/>
      <c r="C615" s="131"/>
      <c r="D615" s="131"/>
      <c r="E615" s="131"/>
      <c r="F615" s="49"/>
      <c r="G615" s="4"/>
    </row>
    <row r="616" spans="1:7" s="79" customFormat="1" ht="16.5" customHeight="1">
      <c r="A616" s="4"/>
      <c r="B616" s="115"/>
      <c r="C616" s="131"/>
      <c r="D616" s="131"/>
      <c r="E616" s="131"/>
      <c r="F616" s="49"/>
      <c r="G616" s="4"/>
    </row>
    <row r="617" spans="1:7" s="79" customFormat="1" ht="16.5" customHeight="1">
      <c r="A617" s="4"/>
      <c r="B617" s="115"/>
      <c r="C617" s="131"/>
      <c r="D617" s="131"/>
      <c r="E617" s="131"/>
      <c r="F617" s="49"/>
      <c r="G617" s="4"/>
    </row>
    <row r="618" spans="1:7" s="79" customFormat="1" ht="16.5" customHeight="1">
      <c r="A618" s="4"/>
      <c r="B618" s="115"/>
      <c r="C618" s="131"/>
      <c r="D618" s="131"/>
      <c r="E618" s="131"/>
      <c r="F618" s="49"/>
      <c r="G618" s="4"/>
    </row>
    <row r="619" spans="1:7" s="79" customFormat="1" ht="16.5" customHeight="1">
      <c r="A619" s="4"/>
      <c r="B619" s="115"/>
      <c r="C619" s="131"/>
      <c r="D619" s="131"/>
      <c r="E619" s="131"/>
      <c r="F619" s="49"/>
      <c r="G619" s="4"/>
    </row>
    <row r="620" spans="1:7" s="79" customFormat="1" ht="16.5" customHeight="1">
      <c r="A620" s="4"/>
      <c r="B620" s="115"/>
      <c r="C620" s="131"/>
      <c r="D620" s="131"/>
      <c r="E620" s="131"/>
      <c r="F620" s="49"/>
      <c r="G620" s="4"/>
    </row>
    <row r="621" spans="1:7" s="79" customFormat="1" ht="16.5" customHeight="1">
      <c r="A621" s="4"/>
      <c r="B621" s="115"/>
      <c r="C621" s="131"/>
      <c r="D621" s="131"/>
      <c r="E621" s="131"/>
      <c r="F621" s="49"/>
      <c r="G621" s="4"/>
    </row>
    <row r="622" spans="1:7" s="79" customFormat="1" ht="16.5" customHeight="1">
      <c r="A622" s="4"/>
      <c r="B622" s="115"/>
      <c r="C622" s="131"/>
      <c r="D622" s="131"/>
      <c r="E622" s="131"/>
      <c r="F622" s="49"/>
      <c r="G622" s="4"/>
    </row>
    <row r="623" spans="1:7" s="79" customFormat="1" ht="16.5" customHeight="1">
      <c r="A623" s="4"/>
      <c r="B623" s="115"/>
      <c r="C623" s="131"/>
      <c r="D623" s="131"/>
      <c r="E623" s="131"/>
      <c r="F623" s="49"/>
      <c r="G623" s="4"/>
    </row>
    <row r="624" spans="1:7" s="79" customFormat="1" ht="16.5" customHeight="1">
      <c r="A624" s="4"/>
      <c r="B624" s="115"/>
      <c r="C624" s="131"/>
      <c r="D624" s="131"/>
      <c r="E624" s="131"/>
      <c r="F624" s="49"/>
      <c r="G624" s="4"/>
    </row>
    <row r="625" spans="1:7" s="79" customFormat="1" ht="16.5" customHeight="1">
      <c r="A625" s="4"/>
      <c r="B625" s="115"/>
      <c r="C625" s="131"/>
      <c r="D625" s="131"/>
      <c r="E625" s="131"/>
      <c r="F625" s="49"/>
      <c r="G625" s="4"/>
    </row>
    <row r="626" spans="1:7" s="79" customFormat="1" ht="16.5" customHeight="1">
      <c r="A626" s="4"/>
      <c r="B626" s="115"/>
      <c r="C626" s="131"/>
      <c r="D626" s="131"/>
      <c r="E626" s="131"/>
      <c r="F626" s="49"/>
      <c r="G626" s="4"/>
    </row>
    <row r="627" spans="1:7" s="79" customFormat="1" ht="16.5" customHeight="1">
      <c r="A627" s="4"/>
      <c r="B627" s="115"/>
      <c r="C627" s="267" t="s">
        <v>544</v>
      </c>
      <c r="D627" s="267"/>
      <c r="E627" s="267"/>
      <c r="F627" s="49"/>
      <c r="G627" s="4"/>
    </row>
    <row r="628" spans="1:7">
      <c r="A628" s="4"/>
      <c r="B628" s="4"/>
      <c r="C628" s="16"/>
      <c r="D628" s="9"/>
      <c r="E628" s="9"/>
      <c r="F628" s="9"/>
      <c r="G628" s="4"/>
    </row>
    <row r="629" spans="1:7">
      <c r="A629" s="261" t="s">
        <v>777</v>
      </c>
      <c r="B629" s="261"/>
      <c r="C629" s="261"/>
      <c r="D629" s="261"/>
      <c r="E629" s="261"/>
      <c r="F629" s="261"/>
      <c r="G629" s="261"/>
    </row>
    <row r="630" spans="1:7">
      <c r="A630" s="4"/>
      <c r="B630" s="4"/>
      <c r="C630" s="16"/>
      <c r="D630" s="9"/>
      <c r="E630" s="9"/>
      <c r="F630" s="9"/>
      <c r="G630" s="4"/>
    </row>
    <row r="631" spans="1:7">
      <c r="A631" s="265" t="s">
        <v>215</v>
      </c>
      <c r="B631" s="266"/>
      <c r="C631" s="266"/>
      <c r="D631" s="266"/>
      <c r="E631" s="266"/>
      <c r="F631" s="125">
        <f>F632+F634+F636</f>
        <v>1122937.75</v>
      </c>
      <c r="G631" s="4"/>
    </row>
    <row r="632" spans="1:7">
      <c r="A632" s="17"/>
      <c r="B632" s="22" t="s">
        <v>61</v>
      </c>
      <c r="C632" s="249" t="s">
        <v>62</v>
      </c>
      <c r="D632" s="249"/>
      <c r="E632" s="249"/>
      <c r="F632" s="27">
        <f>F633</f>
        <v>0</v>
      </c>
      <c r="G632" s="4"/>
    </row>
    <row r="633" spans="1:7">
      <c r="A633" s="17"/>
      <c r="B633" s="23" t="s">
        <v>216</v>
      </c>
      <c r="C633" s="239" t="s">
        <v>217</v>
      </c>
      <c r="D633" s="239"/>
      <c r="E633" s="239"/>
      <c r="F633" s="14">
        <v>0</v>
      </c>
      <c r="G633" s="4"/>
    </row>
    <row r="634" spans="1:7">
      <c r="A634" s="17"/>
      <c r="B634" s="22" t="s">
        <v>63</v>
      </c>
      <c r="C634" s="249" t="s">
        <v>64</v>
      </c>
      <c r="D634" s="249"/>
      <c r="E634" s="249"/>
      <c r="F634" s="27">
        <f>F635</f>
        <v>96000</v>
      </c>
      <c r="G634" s="4"/>
    </row>
    <row r="635" spans="1:7" ht="46.5" customHeight="1">
      <c r="A635" s="17"/>
      <c r="B635" s="23" t="s">
        <v>218</v>
      </c>
      <c r="C635" s="239" t="s">
        <v>318</v>
      </c>
      <c r="D635" s="239"/>
      <c r="E635" s="239"/>
      <c r="F635" s="14">
        <v>96000</v>
      </c>
      <c r="G635" s="4"/>
    </row>
    <row r="636" spans="1:7" ht="18" customHeight="1">
      <c r="A636" s="17"/>
      <c r="B636" s="22" t="s">
        <v>65</v>
      </c>
      <c r="C636" s="249" t="s">
        <v>66</v>
      </c>
      <c r="D636" s="249"/>
      <c r="E636" s="249"/>
      <c r="F636" s="27">
        <f>F637</f>
        <v>1026937.75</v>
      </c>
      <c r="G636" s="4"/>
    </row>
    <row r="637" spans="1:7" ht="48" customHeight="1">
      <c r="A637" s="17"/>
      <c r="B637" s="23" t="s">
        <v>219</v>
      </c>
      <c r="C637" s="251" t="s">
        <v>220</v>
      </c>
      <c r="D637" s="262"/>
      <c r="E637" s="260"/>
      <c r="F637" s="14">
        <v>1026937.75</v>
      </c>
      <c r="G637" s="4"/>
    </row>
    <row r="638" spans="1:7">
      <c r="A638" s="17"/>
      <c r="B638" s="17"/>
      <c r="C638" s="251" t="s">
        <v>221</v>
      </c>
      <c r="D638" s="262"/>
      <c r="E638" s="260"/>
      <c r="F638" s="11"/>
      <c r="G638" s="4"/>
    </row>
    <row r="639" spans="1:7" s="53" customFormat="1">
      <c r="A639" s="17"/>
      <c r="B639" s="17"/>
      <c r="C639" s="51"/>
      <c r="D639" s="51"/>
      <c r="E639" s="51"/>
      <c r="F639" s="49"/>
      <c r="G639" s="4"/>
    </row>
    <row r="640" spans="1:7">
      <c r="A640" s="236" t="s">
        <v>222</v>
      </c>
      <c r="B640" s="237"/>
      <c r="C640" s="237"/>
      <c r="D640" s="237"/>
      <c r="E640" s="238"/>
      <c r="F640" s="125">
        <f>F641</f>
        <v>41821.68</v>
      </c>
      <c r="G640" s="4"/>
    </row>
    <row r="641" spans="1:7">
      <c r="A641" s="17"/>
      <c r="B641" s="22" t="s">
        <v>67</v>
      </c>
      <c r="C641" s="249" t="s">
        <v>68</v>
      </c>
      <c r="D641" s="249"/>
      <c r="E641" s="249"/>
      <c r="F641" s="27">
        <f>F642+F643</f>
        <v>41821.68</v>
      </c>
      <c r="G641" s="4"/>
    </row>
    <row r="642" spans="1:7" s="79" customFormat="1">
      <c r="A642" s="17"/>
      <c r="B642" s="23" t="s">
        <v>223</v>
      </c>
      <c r="C642" s="239" t="s">
        <v>224</v>
      </c>
      <c r="D642" s="239"/>
      <c r="E642" s="239"/>
      <c r="F642" s="14">
        <v>41593.620000000003</v>
      </c>
      <c r="G642" s="4"/>
    </row>
    <row r="643" spans="1:7" ht="16.5" customHeight="1">
      <c r="A643" s="17"/>
      <c r="B643" s="23" t="s">
        <v>232</v>
      </c>
      <c r="C643" s="257" t="s">
        <v>233</v>
      </c>
      <c r="D643" s="257"/>
      <c r="E643" s="257"/>
      <c r="F643" s="14">
        <v>228.06</v>
      </c>
      <c r="G643" s="4"/>
    </row>
    <row r="644" spans="1:7" s="53" customFormat="1">
      <c r="A644" s="17"/>
      <c r="B644" s="17"/>
      <c r="C644" s="51"/>
      <c r="D644" s="51"/>
      <c r="E644" s="51"/>
      <c r="F644" s="14"/>
      <c r="G644" s="4"/>
    </row>
    <row r="645" spans="1:7">
      <c r="A645" s="224" t="s">
        <v>225</v>
      </c>
      <c r="B645" s="241"/>
      <c r="C645" s="241"/>
      <c r="D645" s="241"/>
      <c r="E645" s="241"/>
      <c r="F645" s="125">
        <f>F646</f>
        <v>1208840.8700000001</v>
      </c>
      <c r="G645" s="4"/>
    </row>
    <row r="646" spans="1:7">
      <c r="A646" s="17"/>
      <c r="B646" s="22" t="s">
        <v>69</v>
      </c>
      <c r="C646" s="252" t="s">
        <v>70</v>
      </c>
      <c r="D646" s="252"/>
      <c r="E646" s="252"/>
      <c r="F646" s="27">
        <f>F647+F648+F649+F650+F651+F652</f>
        <v>1208840.8700000001</v>
      </c>
      <c r="G646" s="4"/>
    </row>
    <row r="647" spans="1:7" s="79" customFormat="1">
      <c r="A647" s="17"/>
      <c r="B647" s="23" t="s">
        <v>644</v>
      </c>
      <c r="C647" s="251" t="s">
        <v>645</v>
      </c>
      <c r="D647" s="262"/>
      <c r="E647" s="260"/>
      <c r="F647" s="14">
        <v>6524.92</v>
      </c>
      <c r="G647" s="4"/>
    </row>
    <row r="648" spans="1:7" ht="17.25" customHeight="1">
      <c r="A648" s="17"/>
      <c r="B648" s="23" t="s">
        <v>226</v>
      </c>
      <c r="C648" s="257" t="s">
        <v>227</v>
      </c>
      <c r="D648" s="257"/>
      <c r="E648" s="257"/>
      <c r="F648" s="14">
        <v>108103.69</v>
      </c>
      <c r="G648" s="4"/>
    </row>
    <row r="649" spans="1:7" ht="49.5" customHeight="1">
      <c r="A649" s="17"/>
      <c r="B649" s="23" t="s">
        <v>228</v>
      </c>
      <c r="C649" s="239" t="s">
        <v>229</v>
      </c>
      <c r="D649" s="239"/>
      <c r="E649" s="239"/>
      <c r="F649" s="14">
        <v>0</v>
      </c>
      <c r="G649" s="4"/>
    </row>
    <row r="650" spans="1:7">
      <c r="A650" s="17"/>
      <c r="B650" s="23" t="s">
        <v>230</v>
      </c>
      <c r="C650" s="239" t="s">
        <v>231</v>
      </c>
      <c r="D650" s="239"/>
      <c r="E650" s="239"/>
      <c r="F650" s="14">
        <v>1089445.25</v>
      </c>
      <c r="G650" s="4"/>
    </row>
    <row r="651" spans="1:7">
      <c r="A651" s="17"/>
      <c r="B651" s="23" t="s">
        <v>232</v>
      </c>
      <c r="C651" s="257" t="s">
        <v>233</v>
      </c>
      <c r="D651" s="257"/>
      <c r="E651" s="257"/>
      <c r="F651" s="14">
        <v>2615.5100000000002</v>
      </c>
      <c r="G651" s="4"/>
    </row>
    <row r="652" spans="1:7" s="79" customFormat="1">
      <c r="A652" s="17"/>
      <c r="B652" s="23" t="s">
        <v>239</v>
      </c>
      <c r="C652" s="257" t="s">
        <v>240</v>
      </c>
      <c r="D652" s="257"/>
      <c r="E652" s="257"/>
      <c r="F652" s="14">
        <v>2151.5</v>
      </c>
      <c r="G652" s="4"/>
    </row>
    <row r="653" spans="1:7" s="53" customFormat="1">
      <c r="A653" s="17"/>
      <c r="B653" s="17"/>
      <c r="C653" s="52"/>
      <c r="D653" s="52"/>
      <c r="E653" s="52"/>
      <c r="F653" s="13"/>
      <c r="G653" s="4"/>
    </row>
    <row r="654" spans="1:7">
      <c r="A654" s="224" t="s">
        <v>234</v>
      </c>
      <c r="B654" s="224"/>
      <c r="C654" s="224"/>
      <c r="D654" s="224"/>
      <c r="E654" s="224"/>
      <c r="F654" s="125">
        <f>F655</f>
        <v>1000</v>
      </c>
      <c r="G654" s="4"/>
    </row>
    <row r="655" spans="1:7">
      <c r="A655" s="17"/>
      <c r="B655" s="22" t="s">
        <v>71</v>
      </c>
      <c r="C655" s="261" t="s">
        <v>72</v>
      </c>
      <c r="D655" s="261"/>
      <c r="E655" s="261"/>
      <c r="F655" s="27">
        <f>F656</f>
        <v>1000</v>
      </c>
      <c r="G655" s="4"/>
    </row>
    <row r="656" spans="1:7" ht="50.25" customHeight="1">
      <c r="A656" s="17"/>
      <c r="B656" s="23" t="s">
        <v>235</v>
      </c>
      <c r="C656" s="239" t="s">
        <v>522</v>
      </c>
      <c r="D656" s="239"/>
      <c r="E656" s="239"/>
      <c r="F656" s="14">
        <v>1000</v>
      </c>
      <c r="G656" s="4"/>
    </row>
    <row r="657" spans="1:7" s="79" customFormat="1" ht="33.75" hidden="1" customHeight="1">
      <c r="A657" s="17"/>
      <c r="B657" s="17"/>
      <c r="C657" s="111"/>
      <c r="D657" s="111"/>
      <c r="E657" s="111"/>
      <c r="F657" s="9"/>
      <c r="G657" s="4"/>
    </row>
    <row r="658" spans="1:7" s="53" customFormat="1" ht="21.75" hidden="1" customHeight="1">
      <c r="A658" s="17"/>
      <c r="B658" s="17"/>
      <c r="C658" s="51"/>
      <c r="D658" s="51"/>
      <c r="E658" s="51"/>
      <c r="F658" s="9"/>
      <c r="G658" s="4"/>
    </row>
    <row r="659" spans="1:7" s="79" customFormat="1" ht="21.75" customHeight="1">
      <c r="A659" s="17"/>
      <c r="B659" s="17"/>
      <c r="C659" s="111"/>
      <c r="D659" s="111"/>
      <c r="E659" s="111"/>
      <c r="F659" s="9"/>
      <c r="G659" s="4"/>
    </row>
    <row r="660" spans="1:7" ht="26.25" customHeight="1">
      <c r="A660" s="224" t="s">
        <v>236</v>
      </c>
      <c r="B660" s="224"/>
      <c r="C660" s="224"/>
      <c r="D660" s="224"/>
      <c r="E660" s="236"/>
      <c r="F660" s="125">
        <f>F661+F665+F675+F677+F680</f>
        <v>177538.95</v>
      </c>
      <c r="G660" s="4"/>
    </row>
    <row r="661" spans="1:7" ht="16.5" customHeight="1">
      <c r="A661" s="17"/>
      <c r="B661" s="22" t="s">
        <v>73</v>
      </c>
      <c r="C661" s="252" t="s">
        <v>74</v>
      </c>
      <c r="D661" s="252"/>
      <c r="E661" s="252"/>
      <c r="F661" s="27">
        <f>F662</f>
        <v>71600</v>
      </c>
      <c r="G661" s="4"/>
    </row>
    <row r="662" spans="1:7" ht="40.5" customHeight="1">
      <c r="A662" s="17"/>
      <c r="B662" s="23" t="s">
        <v>219</v>
      </c>
      <c r="C662" s="239" t="s">
        <v>523</v>
      </c>
      <c r="D662" s="239"/>
      <c r="E662" s="239"/>
      <c r="F662" s="14">
        <v>71600</v>
      </c>
      <c r="G662" s="4"/>
    </row>
    <row r="663" spans="1:7" s="79" customFormat="1" ht="20.25" customHeight="1">
      <c r="A663" s="17"/>
      <c r="B663" s="47"/>
      <c r="C663" s="131"/>
      <c r="D663" s="131"/>
      <c r="E663" s="131"/>
      <c r="F663" s="49"/>
      <c r="G663" s="4"/>
    </row>
    <row r="664" spans="1:7" s="79" customFormat="1" ht="20.25" customHeight="1">
      <c r="A664" s="17"/>
      <c r="B664" s="47"/>
      <c r="C664" s="131"/>
      <c r="D664" s="131"/>
      <c r="E664" s="131"/>
      <c r="F664" s="49"/>
      <c r="G664" s="4"/>
    </row>
    <row r="665" spans="1:7">
      <c r="A665" s="17"/>
      <c r="B665" s="22" t="s">
        <v>75</v>
      </c>
      <c r="C665" s="252" t="s">
        <v>76</v>
      </c>
      <c r="D665" s="252"/>
      <c r="E665" s="252"/>
      <c r="F665" s="27">
        <f>F666+F667+F668+F669+F673+F674</f>
        <v>105802.59000000001</v>
      </c>
      <c r="G665" s="4"/>
    </row>
    <row r="666" spans="1:7">
      <c r="A666" s="17"/>
      <c r="B666" s="23" t="s">
        <v>223</v>
      </c>
      <c r="C666" s="257" t="s">
        <v>237</v>
      </c>
      <c r="D666" s="257"/>
      <c r="E666" s="257"/>
      <c r="F666" s="14">
        <v>11.6</v>
      </c>
      <c r="G666" s="4"/>
    </row>
    <row r="667" spans="1:7" s="79" customFormat="1">
      <c r="A667" s="17"/>
      <c r="B667" s="23" t="s">
        <v>776</v>
      </c>
      <c r="C667" s="229"/>
      <c r="D667" s="230"/>
      <c r="E667" s="231"/>
      <c r="F667" s="14">
        <v>80</v>
      </c>
      <c r="G667" s="4"/>
    </row>
    <row r="668" spans="1:7">
      <c r="A668" s="17"/>
      <c r="B668" s="23" t="s">
        <v>232</v>
      </c>
      <c r="C668" s="256" t="s">
        <v>238</v>
      </c>
      <c r="D668" s="256"/>
      <c r="E668" s="256"/>
      <c r="F668" s="14">
        <v>7393.25</v>
      </c>
      <c r="G668" s="4"/>
    </row>
    <row r="669" spans="1:7">
      <c r="A669" s="17"/>
      <c r="B669" s="23" t="s">
        <v>239</v>
      </c>
      <c r="C669" s="257" t="s">
        <v>240</v>
      </c>
      <c r="D669" s="257"/>
      <c r="E669" s="257"/>
      <c r="F669" s="14">
        <f>E670+E671+E672</f>
        <v>96438.94</v>
      </c>
      <c r="G669" s="4"/>
    </row>
    <row r="670" spans="1:7" ht="30.75" customHeight="1">
      <c r="A670" s="17"/>
      <c r="B670" s="45" t="s">
        <v>242</v>
      </c>
      <c r="C670" s="239" t="s">
        <v>241</v>
      </c>
      <c r="D670" s="239"/>
      <c r="E670" s="14">
        <v>50020.74</v>
      </c>
      <c r="F670" s="49"/>
      <c r="G670" s="4"/>
    </row>
    <row r="671" spans="1:7">
      <c r="A671" s="17"/>
      <c r="B671" s="45" t="s">
        <v>243</v>
      </c>
      <c r="C671" s="257" t="s">
        <v>244</v>
      </c>
      <c r="D671" s="257"/>
      <c r="E671" s="14">
        <v>554.63</v>
      </c>
      <c r="F671" s="49"/>
      <c r="G671" s="4"/>
    </row>
    <row r="672" spans="1:7" s="79" customFormat="1">
      <c r="A672" s="17"/>
      <c r="B672" s="128" t="s">
        <v>647</v>
      </c>
      <c r="C672" s="251" t="s">
        <v>648</v>
      </c>
      <c r="D672" s="260"/>
      <c r="E672" s="14">
        <v>45863.57</v>
      </c>
      <c r="F672" s="49"/>
      <c r="G672" s="4"/>
    </row>
    <row r="673" spans="1:7" s="79" customFormat="1" ht="28.5" customHeight="1">
      <c r="A673" s="17"/>
      <c r="B673" s="128" t="s">
        <v>441</v>
      </c>
      <c r="C673" s="251" t="s">
        <v>646</v>
      </c>
      <c r="D673" s="258"/>
      <c r="E673" s="259"/>
      <c r="F673" s="14">
        <v>1854</v>
      </c>
      <c r="G673" s="4"/>
    </row>
    <row r="674" spans="1:7" ht="33" customHeight="1">
      <c r="A674" s="17"/>
      <c r="B674" s="126" t="s">
        <v>245</v>
      </c>
      <c r="C674" s="239" t="s">
        <v>246</v>
      </c>
      <c r="D674" s="239"/>
      <c r="E674" s="239"/>
      <c r="F674" s="14">
        <v>24.8</v>
      </c>
      <c r="G674" s="4"/>
    </row>
    <row r="675" spans="1:7">
      <c r="A675" s="17"/>
      <c r="B675" s="127" t="s">
        <v>77</v>
      </c>
      <c r="C675" s="252" t="s">
        <v>78</v>
      </c>
      <c r="D675" s="252"/>
      <c r="E675" s="252"/>
      <c r="F675" s="27">
        <f>F676</f>
        <v>136.36000000000001</v>
      </c>
      <c r="G675" s="4"/>
    </row>
    <row r="676" spans="1:7" ht="44.25" customHeight="1">
      <c r="A676" s="17"/>
      <c r="B676" s="126" t="s">
        <v>219</v>
      </c>
      <c r="C676" s="239" t="s">
        <v>247</v>
      </c>
      <c r="D676" s="239"/>
      <c r="E676" s="239"/>
      <c r="F676" s="14">
        <v>136.36000000000001</v>
      </c>
      <c r="G676" s="4"/>
    </row>
    <row r="677" spans="1:7">
      <c r="A677" s="17"/>
      <c r="B677" s="127" t="s">
        <v>79</v>
      </c>
      <c r="C677" s="249" t="s">
        <v>80</v>
      </c>
      <c r="D677" s="249"/>
      <c r="E677" s="249"/>
      <c r="F677" s="27">
        <f>F678</f>
        <v>0</v>
      </c>
      <c r="G677" s="4"/>
    </row>
    <row r="678" spans="1:7">
      <c r="A678" s="17"/>
      <c r="B678" s="126" t="s">
        <v>248</v>
      </c>
      <c r="C678" s="256" t="s">
        <v>249</v>
      </c>
      <c r="D678" s="256"/>
      <c r="E678" s="256"/>
      <c r="F678" s="14">
        <v>0</v>
      </c>
      <c r="G678" s="4"/>
    </row>
    <row r="679" spans="1:7">
      <c r="A679" s="17"/>
      <c r="B679" s="128"/>
      <c r="C679" s="257"/>
      <c r="D679" s="257"/>
      <c r="E679" s="257"/>
      <c r="F679" s="14"/>
      <c r="G679" s="4"/>
    </row>
    <row r="680" spans="1:7">
      <c r="A680" s="17"/>
      <c r="B680" s="22" t="s">
        <v>81</v>
      </c>
      <c r="C680" s="252" t="s">
        <v>66</v>
      </c>
      <c r="D680" s="252"/>
      <c r="E680" s="252"/>
      <c r="F680" s="27">
        <f>F681</f>
        <v>0</v>
      </c>
      <c r="G680" s="4"/>
    </row>
    <row r="681" spans="1:7">
      <c r="A681" s="17"/>
      <c r="B681" s="23" t="s">
        <v>216</v>
      </c>
      <c r="C681" s="257" t="s">
        <v>250</v>
      </c>
      <c r="D681" s="257"/>
      <c r="E681" s="257"/>
      <c r="F681" s="14">
        <v>0</v>
      </c>
      <c r="G681" s="4"/>
    </row>
    <row r="682" spans="1:7" s="53" customFormat="1">
      <c r="A682" s="17"/>
      <c r="B682" s="17"/>
      <c r="C682" s="52"/>
      <c r="D682" s="52"/>
      <c r="E682" s="52"/>
      <c r="F682" s="9"/>
      <c r="G682" s="4"/>
    </row>
    <row r="683" spans="1:7" ht="34.5" customHeight="1">
      <c r="A683" s="233" t="s">
        <v>251</v>
      </c>
      <c r="B683" s="233"/>
      <c r="C683" s="233"/>
      <c r="D683" s="233"/>
      <c r="E683" s="253"/>
      <c r="F683" s="125">
        <f>F684+F686+F688</f>
        <v>15473</v>
      </c>
      <c r="G683" s="4"/>
    </row>
    <row r="684" spans="1:7" ht="29.25" customHeight="1">
      <c r="A684" s="17"/>
      <c r="B684" s="129" t="s">
        <v>82</v>
      </c>
      <c r="C684" s="249" t="s">
        <v>149</v>
      </c>
      <c r="D684" s="249"/>
      <c r="E684" s="249"/>
      <c r="F684" s="27">
        <f>F685</f>
        <v>15473</v>
      </c>
      <c r="G684" s="4"/>
    </row>
    <row r="685" spans="1:7" ht="45" customHeight="1">
      <c r="A685" s="17"/>
      <c r="B685" s="23" t="s">
        <v>219</v>
      </c>
      <c r="C685" s="239" t="s">
        <v>523</v>
      </c>
      <c r="D685" s="239"/>
      <c r="E685" s="239"/>
      <c r="F685" s="14">
        <v>15473</v>
      </c>
      <c r="G685" s="4"/>
    </row>
    <row r="686" spans="1:7" ht="16.5" customHeight="1">
      <c r="A686" s="17"/>
      <c r="B686" s="22" t="s">
        <v>551</v>
      </c>
      <c r="C686" s="249" t="s">
        <v>561</v>
      </c>
      <c r="D686" s="249"/>
      <c r="E686" s="249"/>
      <c r="F686" s="27">
        <f>F687</f>
        <v>0</v>
      </c>
      <c r="G686" s="4"/>
    </row>
    <row r="687" spans="1:7" ht="44.25" customHeight="1">
      <c r="A687" s="17"/>
      <c r="B687" s="23" t="s">
        <v>219</v>
      </c>
      <c r="C687" s="239" t="s">
        <v>523</v>
      </c>
      <c r="D687" s="239"/>
      <c r="E687" s="239"/>
      <c r="F687" s="14">
        <v>0</v>
      </c>
      <c r="G687" s="4"/>
    </row>
    <row r="688" spans="1:7">
      <c r="A688" s="17"/>
      <c r="B688" s="22" t="s">
        <v>84</v>
      </c>
      <c r="C688" s="252" t="s">
        <v>85</v>
      </c>
      <c r="D688" s="252"/>
      <c r="E688" s="252"/>
      <c r="F688" s="27">
        <f>F689</f>
        <v>0</v>
      </c>
      <c r="G688" s="4"/>
    </row>
    <row r="689" spans="1:7" ht="41.25" customHeight="1">
      <c r="A689" s="17"/>
      <c r="B689" s="23" t="s">
        <v>219</v>
      </c>
      <c r="C689" s="239" t="s">
        <v>523</v>
      </c>
      <c r="D689" s="239"/>
      <c r="E689" s="239"/>
      <c r="F689" s="14">
        <v>0</v>
      </c>
      <c r="G689" s="4"/>
    </row>
    <row r="690" spans="1:7" s="79" customFormat="1" ht="21.75" customHeight="1">
      <c r="A690" s="17"/>
      <c r="B690" s="47"/>
      <c r="C690" s="131"/>
      <c r="D690" s="131"/>
      <c r="E690" s="131"/>
      <c r="F690" s="49"/>
      <c r="G690" s="4"/>
    </row>
    <row r="691" spans="1:7" s="79" customFormat="1" ht="25.5" hidden="1" customHeight="1">
      <c r="A691" s="17"/>
      <c r="B691" s="47"/>
      <c r="C691" s="131"/>
      <c r="D691" s="131"/>
      <c r="E691" s="131"/>
      <c r="F691" s="49"/>
      <c r="G691" s="4"/>
    </row>
    <row r="692" spans="1:7" s="53" customFormat="1" ht="15" hidden="1" customHeight="1">
      <c r="A692" s="17"/>
      <c r="B692" s="17"/>
      <c r="C692" s="51"/>
      <c r="D692" s="51"/>
      <c r="E692" s="51"/>
      <c r="F692" s="9"/>
      <c r="G692" s="4"/>
    </row>
    <row r="693" spans="1:7" s="79" customFormat="1" ht="15" hidden="1" customHeight="1">
      <c r="A693" s="17"/>
      <c r="B693" s="17"/>
      <c r="C693" s="111"/>
      <c r="D693" s="111"/>
      <c r="E693" s="111"/>
      <c r="F693" s="9"/>
      <c r="G693" s="4"/>
    </row>
    <row r="694" spans="1:7" ht="36" customHeight="1">
      <c r="A694" s="233" t="s">
        <v>252</v>
      </c>
      <c r="B694" s="233"/>
      <c r="C694" s="233"/>
      <c r="D694" s="233"/>
      <c r="E694" s="253"/>
      <c r="F694" s="125">
        <f>F695</f>
        <v>0</v>
      </c>
      <c r="G694" s="4"/>
    </row>
    <row r="695" spans="1:7">
      <c r="A695" s="17"/>
      <c r="B695" s="22" t="s">
        <v>86</v>
      </c>
      <c r="C695" s="249" t="s">
        <v>87</v>
      </c>
      <c r="D695" s="249"/>
      <c r="E695" s="249"/>
      <c r="F695" s="27">
        <f>F696</f>
        <v>0</v>
      </c>
      <c r="G695" s="4"/>
    </row>
    <row r="696" spans="1:7">
      <c r="A696" s="17"/>
      <c r="B696" s="23" t="s">
        <v>239</v>
      </c>
      <c r="C696" s="239" t="s">
        <v>240</v>
      </c>
      <c r="D696" s="239"/>
      <c r="E696" s="239"/>
      <c r="F696" s="14">
        <v>0</v>
      </c>
      <c r="G696" s="4"/>
    </row>
    <row r="697" spans="1:7" s="79" customFormat="1">
      <c r="A697" s="17"/>
      <c r="B697" s="47"/>
      <c r="C697" s="131"/>
      <c r="D697" s="131"/>
      <c r="E697" s="131"/>
      <c r="F697" s="49"/>
      <c r="G697" s="4"/>
    </row>
    <row r="698" spans="1:7" s="79" customFormat="1">
      <c r="A698" s="17"/>
      <c r="B698" s="47"/>
      <c r="C698" s="131"/>
      <c r="D698" s="131"/>
      <c r="E698" s="131"/>
      <c r="F698" s="49"/>
      <c r="G698" s="4"/>
    </row>
    <row r="699" spans="1:7" s="53" customFormat="1">
      <c r="A699" s="17"/>
      <c r="B699" s="17"/>
      <c r="C699" s="51"/>
      <c r="D699" s="51"/>
      <c r="E699" s="51"/>
      <c r="F699" s="9"/>
      <c r="G699" s="4"/>
    </row>
    <row r="700" spans="1:7" s="79" customFormat="1">
      <c r="A700" s="17"/>
      <c r="B700" s="17"/>
      <c r="C700" s="111"/>
      <c r="D700" s="111"/>
      <c r="E700" s="111"/>
      <c r="F700" s="9"/>
      <c r="G700" s="4"/>
    </row>
    <row r="701" spans="1:7" ht="48" customHeight="1">
      <c r="A701" s="233" t="s">
        <v>253</v>
      </c>
      <c r="B701" s="254"/>
      <c r="C701" s="254"/>
      <c r="D701" s="254"/>
      <c r="E701" s="255"/>
      <c r="F701" s="125">
        <f>F702++F705+F714+F724+F734</f>
        <v>9537484.9200000018</v>
      </c>
      <c r="G701" s="4"/>
    </row>
    <row r="702" spans="1:7">
      <c r="A702" s="17"/>
      <c r="B702" s="25">
        <v>75601</v>
      </c>
      <c r="C702" s="249" t="s">
        <v>89</v>
      </c>
      <c r="D702" s="249"/>
      <c r="E702" s="250"/>
      <c r="F702" s="130">
        <f>F703+F704</f>
        <v>3366</v>
      </c>
      <c r="G702" s="4"/>
    </row>
    <row r="703" spans="1:7" ht="30.75" customHeight="1">
      <c r="A703" s="17"/>
      <c r="B703" s="23" t="s">
        <v>254</v>
      </c>
      <c r="C703" s="239" t="s">
        <v>255</v>
      </c>
      <c r="D703" s="239"/>
      <c r="E703" s="251"/>
      <c r="F703" s="14">
        <v>3201.94</v>
      </c>
      <c r="G703" s="4"/>
    </row>
    <row r="704" spans="1:7" ht="20.25" customHeight="1">
      <c r="A704" s="17"/>
      <c r="B704" s="23" t="s">
        <v>256</v>
      </c>
      <c r="C704" s="239" t="s">
        <v>257</v>
      </c>
      <c r="D704" s="239"/>
      <c r="E704" s="251"/>
      <c r="F704" s="14">
        <v>164.06</v>
      </c>
      <c r="G704" s="4"/>
    </row>
    <row r="705" spans="1:7" ht="60" customHeight="1">
      <c r="A705" s="17"/>
      <c r="B705" s="22" t="s">
        <v>90</v>
      </c>
      <c r="C705" s="249" t="s">
        <v>524</v>
      </c>
      <c r="D705" s="249"/>
      <c r="E705" s="250"/>
      <c r="F705" s="27">
        <f>F706+F707+F708+F709+F710+F711+F712+F713</f>
        <v>3042024.7600000002</v>
      </c>
      <c r="G705" s="4"/>
    </row>
    <row r="706" spans="1:7">
      <c r="A706" s="17"/>
      <c r="B706" s="23" t="s">
        <v>258</v>
      </c>
      <c r="C706" s="239" t="s">
        <v>259</v>
      </c>
      <c r="D706" s="239"/>
      <c r="E706" s="251"/>
      <c r="F706" s="14">
        <v>2151997.41</v>
      </c>
      <c r="G706" s="4"/>
    </row>
    <row r="707" spans="1:7">
      <c r="A707" s="17"/>
      <c r="B707" s="23" t="s">
        <v>260</v>
      </c>
      <c r="C707" s="239" t="s">
        <v>261</v>
      </c>
      <c r="D707" s="239"/>
      <c r="E707" s="251"/>
      <c r="F707" s="14">
        <v>518784.25</v>
      </c>
      <c r="G707" s="4"/>
    </row>
    <row r="708" spans="1:7">
      <c r="A708" s="17"/>
      <c r="B708" s="23" t="s">
        <v>262</v>
      </c>
      <c r="C708" s="239" t="s">
        <v>263</v>
      </c>
      <c r="D708" s="239"/>
      <c r="E708" s="251"/>
      <c r="F708" s="14">
        <v>277858.40000000002</v>
      </c>
      <c r="G708" s="4"/>
    </row>
    <row r="709" spans="1:7">
      <c r="A709" s="17"/>
      <c r="B709" s="23" t="s">
        <v>264</v>
      </c>
      <c r="C709" s="239" t="s">
        <v>265</v>
      </c>
      <c r="D709" s="239"/>
      <c r="E709" s="251"/>
      <c r="F709" s="14">
        <v>57915</v>
      </c>
      <c r="G709" s="4"/>
    </row>
    <row r="710" spans="1:7">
      <c r="A710" s="17"/>
      <c r="B710" s="23" t="s">
        <v>266</v>
      </c>
      <c r="C710" s="239" t="s">
        <v>267</v>
      </c>
      <c r="D710" s="239"/>
      <c r="E710" s="251"/>
      <c r="F710" s="14">
        <v>10656</v>
      </c>
      <c r="G710" s="4"/>
    </row>
    <row r="711" spans="1:7" s="79" customFormat="1">
      <c r="A711" s="17"/>
      <c r="B711" s="23" t="s">
        <v>223</v>
      </c>
      <c r="C711" s="251" t="s">
        <v>573</v>
      </c>
      <c r="D711" s="243"/>
      <c r="E711" s="242"/>
      <c r="F711" s="14">
        <v>150.19999999999999</v>
      </c>
      <c r="G711" s="4"/>
    </row>
    <row r="712" spans="1:7">
      <c r="A712" s="17"/>
      <c r="B712" s="23" t="s">
        <v>256</v>
      </c>
      <c r="C712" s="239" t="s">
        <v>257</v>
      </c>
      <c r="D712" s="239"/>
      <c r="E712" s="251"/>
      <c r="F712" s="14">
        <v>12003.5</v>
      </c>
      <c r="G712" s="4"/>
    </row>
    <row r="713" spans="1:7" ht="30.75" customHeight="1">
      <c r="A713" s="17"/>
      <c r="B713" s="23" t="s">
        <v>268</v>
      </c>
      <c r="C713" s="239" t="s">
        <v>525</v>
      </c>
      <c r="D713" s="239"/>
      <c r="E713" s="251"/>
      <c r="F713" s="14">
        <v>12660</v>
      </c>
      <c r="G713" s="4"/>
    </row>
    <row r="714" spans="1:7" ht="57.75" customHeight="1">
      <c r="A714" s="56"/>
      <c r="B714" s="22" t="s">
        <v>91</v>
      </c>
      <c r="C714" s="249" t="s">
        <v>526</v>
      </c>
      <c r="D714" s="249"/>
      <c r="E714" s="250"/>
      <c r="F714" s="27">
        <f>F715+F716+F717+F718+F719+F720+F721+F722+F723</f>
        <v>2505256.02</v>
      </c>
      <c r="G714" s="4"/>
    </row>
    <row r="715" spans="1:7">
      <c r="A715" s="17"/>
      <c r="B715" s="23" t="s">
        <v>258</v>
      </c>
      <c r="C715" s="239" t="s">
        <v>259</v>
      </c>
      <c r="D715" s="239"/>
      <c r="E715" s="239"/>
      <c r="F715" s="14">
        <v>913230.45</v>
      </c>
      <c r="G715" s="4"/>
    </row>
    <row r="716" spans="1:7">
      <c r="A716" s="17"/>
      <c r="B716" s="23" t="s">
        <v>260</v>
      </c>
      <c r="C716" s="239" t="s">
        <v>261</v>
      </c>
      <c r="D716" s="239"/>
      <c r="E716" s="239"/>
      <c r="F716" s="14">
        <v>1021518.44</v>
      </c>
      <c r="G716" s="4"/>
    </row>
    <row r="717" spans="1:7">
      <c r="A717" s="17"/>
      <c r="B717" s="23" t="s">
        <v>262</v>
      </c>
      <c r="C717" s="239" t="s">
        <v>263</v>
      </c>
      <c r="D717" s="239"/>
      <c r="E717" s="239"/>
      <c r="F717" s="14">
        <v>4294.87</v>
      </c>
      <c r="G717" s="4"/>
    </row>
    <row r="718" spans="1:7">
      <c r="A718" s="17"/>
      <c r="B718" s="23" t="s">
        <v>264</v>
      </c>
      <c r="C718" s="239" t="s">
        <v>265</v>
      </c>
      <c r="D718" s="239"/>
      <c r="E718" s="239"/>
      <c r="F718" s="14">
        <v>242919.51</v>
      </c>
      <c r="G718" s="4"/>
    </row>
    <row r="719" spans="1:7">
      <c r="A719" s="17"/>
      <c r="B719" s="23" t="s">
        <v>269</v>
      </c>
      <c r="C719" s="239" t="s">
        <v>271</v>
      </c>
      <c r="D719" s="239"/>
      <c r="E719" s="239"/>
      <c r="F719" s="14">
        <v>9953</v>
      </c>
      <c r="G719" s="4"/>
    </row>
    <row r="720" spans="1:7">
      <c r="A720" s="17"/>
      <c r="B720" s="23" t="s">
        <v>574</v>
      </c>
      <c r="C720" s="239" t="s">
        <v>270</v>
      </c>
      <c r="D720" s="239"/>
      <c r="E720" s="239"/>
      <c r="F720" s="14">
        <v>3454</v>
      </c>
      <c r="G720" s="4"/>
    </row>
    <row r="721" spans="1:7">
      <c r="A721" s="17"/>
      <c r="B721" s="23" t="s">
        <v>266</v>
      </c>
      <c r="C721" s="239" t="s">
        <v>267</v>
      </c>
      <c r="D721" s="239"/>
      <c r="E721" s="239"/>
      <c r="F721" s="14">
        <v>281646.12</v>
      </c>
      <c r="G721" s="4"/>
    </row>
    <row r="722" spans="1:7" s="79" customFormat="1">
      <c r="A722" s="17"/>
      <c r="B722" s="23" t="s">
        <v>223</v>
      </c>
      <c r="C722" s="251" t="s">
        <v>573</v>
      </c>
      <c r="D722" s="243"/>
      <c r="E722" s="242"/>
      <c r="F722" s="14">
        <v>2341</v>
      </c>
      <c r="G722" s="4"/>
    </row>
    <row r="723" spans="1:7">
      <c r="A723" s="17"/>
      <c r="B723" s="23" t="s">
        <v>256</v>
      </c>
      <c r="C723" s="239" t="s">
        <v>257</v>
      </c>
      <c r="D723" s="239"/>
      <c r="E723" s="239"/>
      <c r="F723" s="14">
        <v>25898.63</v>
      </c>
      <c r="G723" s="4"/>
    </row>
    <row r="724" spans="1:7" ht="30" customHeight="1">
      <c r="A724" s="17"/>
      <c r="B724" s="22" t="s">
        <v>92</v>
      </c>
      <c r="C724" s="249" t="s">
        <v>272</v>
      </c>
      <c r="D724" s="249"/>
      <c r="E724" s="249"/>
      <c r="F724" s="27">
        <f>F725+F726+F727+F728+F729+F730</f>
        <v>229149.52000000002</v>
      </c>
      <c r="G724" s="4"/>
    </row>
    <row r="725" spans="1:7">
      <c r="A725" s="17"/>
      <c r="B725" s="23" t="s">
        <v>273</v>
      </c>
      <c r="C725" s="239" t="s">
        <v>274</v>
      </c>
      <c r="D725" s="239"/>
      <c r="E725" s="239"/>
      <c r="F725" s="14">
        <v>28443.75</v>
      </c>
      <c r="G725" s="4"/>
    </row>
    <row r="726" spans="1:7">
      <c r="A726" s="17"/>
      <c r="B726" s="23" t="s">
        <v>275</v>
      </c>
      <c r="C726" s="239" t="s">
        <v>276</v>
      </c>
      <c r="D726" s="239"/>
      <c r="E726" s="239"/>
      <c r="F726" s="14">
        <v>70431.600000000006</v>
      </c>
      <c r="G726" s="4"/>
    </row>
    <row r="727" spans="1:7">
      <c r="A727" s="17"/>
      <c r="B727" s="23" t="s">
        <v>277</v>
      </c>
      <c r="C727" s="239" t="s">
        <v>279</v>
      </c>
      <c r="D727" s="239"/>
      <c r="E727" s="239"/>
      <c r="F727" s="14">
        <v>130274.17</v>
      </c>
      <c r="G727" s="4"/>
    </row>
    <row r="728" spans="1:7" ht="33" customHeight="1">
      <c r="A728" s="17"/>
      <c r="B728" s="23" t="s">
        <v>278</v>
      </c>
      <c r="C728" s="239" t="s">
        <v>527</v>
      </c>
      <c r="D728" s="239"/>
      <c r="E728" s="239"/>
      <c r="F728" s="14">
        <v>0</v>
      </c>
      <c r="G728" s="4"/>
    </row>
    <row r="729" spans="1:7">
      <c r="A729" s="17"/>
      <c r="B729" s="23" t="s">
        <v>280</v>
      </c>
      <c r="C729" s="239" t="s">
        <v>281</v>
      </c>
      <c r="D729" s="239"/>
      <c r="E729" s="239"/>
      <c r="F729" s="14">
        <v>0</v>
      </c>
      <c r="G729" s="4"/>
    </row>
    <row r="730" spans="1:7">
      <c r="A730" s="17"/>
      <c r="B730" s="23" t="s">
        <v>256</v>
      </c>
      <c r="C730" s="239" t="s">
        <v>257</v>
      </c>
      <c r="D730" s="239"/>
      <c r="E730" s="239"/>
      <c r="F730" s="14">
        <v>0</v>
      </c>
      <c r="G730" s="4"/>
    </row>
    <row r="731" spans="1:7" s="79" customFormat="1" hidden="1">
      <c r="A731" s="17"/>
      <c r="B731" s="47"/>
      <c r="C731" s="131"/>
      <c r="D731" s="131"/>
      <c r="E731" s="131"/>
      <c r="F731" s="49"/>
      <c r="G731" s="4"/>
    </row>
    <row r="732" spans="1:7" s="79" customFormat="1" hidden="1">
      <c r="A732" s="17"/>
      <c r="B732" s="47"/>
      <c r="C732" s="131"/>
      <c r="D732" s="131"/>
      <c r="E732" s="131"/>
      <c r="F732" s="49"/>
      <c r="G732" s="4"/>
    </row>
    <row r="733" spans="1:7" s="79" customFormat="1" hidden="1">
      <c r="A733" s="17"/>
      <c r="B733" s="47"/>
      <c r="C733" s="131"/>
      <c r="D733" s="131"/>
      <c r="E733" s="131"/>
      <c r="F733" s="49"/>
      <c r="G733" s="4"/>
    </row>
    <row r="734" spans="1:7" ht="27" customHeight="1">
      <c r="A734" s="17"/>
      <c r="B734" s="22" t="s">
        <v>94</v>
      </c>
      <c r="C734" s="249" t="s">
        <v>95</v>
      </c>
      <c r="D734" s="249"/>
      <c r="E734" s="249"/>
      <c r="F734" s="27">
        <f>F735+F736</f>
        <v>3757688.62</v>
      </c>
      <c r="G734" s="4"/>
    </row>
    <row r="735" spans="1:7">
      <c r="A735" s="17"/>
      <c r="B735" s="23" t="s">
        <v>282</v>
      </c>
      <c r="C735" s="239" t="s">
        <v>283</v>
      </c>
      <c r="D735" s="239"/>
      <c r="E735" s="239"/>
      <c r="F735" s="14">
        <v>3723307</v>
      </c>
      <c r="G735" s="4"/>
    </row>
    <row r="736" spans="1:7">
      <c r="A736" s="17"/>
      <c r="B736" s="23" t="s">
        <v>284</v>
      </c>
      <c r="C736" s="239" t="s">
        <v>285</v>
      </c>
      <c r="D736" s="239"/>
      <c r="E736" s="239"/>
      <c r="F736" s="14">
        <v>34381.620000000003</v>
      </c>
      <c r="G736" s="4"/>
    </row>
    <row r="737" spans="1:7" s="79" customFormat="1">
      <c r="A737" s="17"/>
      <c r="B737" s="47"/>
      <c r="C737" s="131"/>
      <c r="D737" s="131"/>
      <c r="E737" s="131"/>
      <c r="F737" s="49"/>
      <c r="G737" s="4"/>
    </row>
    <row r="738" spans="1:7" s="79" customFormat="1">
      <c r="A738" s="17"/>
      <c r="B738" s="47"/>
      <c r="C738" s="131"/>
      <c r="D738" s="131"/>
      <c r="E738" s="131"/>
      <c r="F738" s="49"/>
      <c r="G738" s="4"/>
    </row>
    <row r="739" spans="1:7" s="79" customFormat="1">
      <c r="A739" s="17"/>
      <c r="B739" s="47"/>
      <c r="C739" s="131"/>
      <c r="D739" s="131"/>
      <c r="E739" s="131"/>
      <c r="F739" s="49"/>
      <c r="G739" s="4"/>
    </row>
    <row r="740" spans="1:7" s="79" customFormat="1">
      <c r="A740" s="17"/>
      <c r="B740" s="17"/>
      <c r="C740" s="111"/>
      <c r="D740" s="111"/>
      <c r="E740" s="111"/>
      <c r="F740" s="9"/>
      <c r="G740" s="4"/>
    </row>
    <row r="741" spans="1:7" s="79" customFormat="1">
      <c r="A741" s="17"/>
      <c r="B741" s="17"/>
      <c r="C741" s="111"/>
      <c r="D741" s="111"/>
      <c r="E741" s="111"/>
      <c r="F741" s="9"/>
      <c r="G741" s="4"/>
    </row>
    <row r="742" spans="1:7">
      <c r="A742" s="233" t="s">
        <v>528</v>
      </c>
      <c r="B742" s="233"/>
      <c r="C742" s="233"/>
      <c r="D742" s="233"/>
      <c r="E742" s="233"/>
      <c r="F742" s="125">
        <f>F743+F746</f>
        <v>16047469</v>
      </c>
      <c r="G742" s="4"/>
    </row>
    <row r="743" spans="1:7">
      <c r="A743" s="47"/>
      <c r="B743" s="22" t="s">
        <v>96</v>
      </c>
      <c r="C743" s="249" t="s">
        <v>97</v>
      </c>
      <c r="D743" s="249"/>
      <c r="E743" s="249"/>
      <c r="F743" s="27">
        <f>F744</f>
        <v>10865558</v>
      </c>
      <c r="G743" s="4"/>
    </row>
    <row r="744" spans="1:7">
      <c r="A744" s="17"/>
      <c r="B744" s="23" t="s">
        <v>286</v>
      </c>
      <c r="C744" s="239" t="s">
        <v>287</v>
      </c>
      <c r="D744" s="239"/>
      <c r="E744" s="239"/>
      <c r="F744" s="14">
        <v>10865558</v>
      </c>
      <c r="G744" s="4"/>
    </row>
    <row r="745" spans="1:7" s="53" customFormat="1">
      <c r="A745" s="17"/>
      <c r="B745" s="17"/>
      <c r="C745" s="51"/>
      <c r="D745" s="51"/>
      <c r="E745" s="51"/>
      <c r="F745" s="9"/>
      <c r="G745" s="4"/>
    </row>
    <row r="746" spans="1:7">
      <c r="A746" s="17"/>
      <c r="B746" s="22" t="s">
        <v>98</v>
      </c>
      <c r="C746" s="249" t="s">
        <v>288</v>
      </c>
      <c r="D746" s="249"/>
      <c r="E746" s="249"/>
      <c r="F746" s="27">
        <f>F747</f>
        <v>5181911</v>
      </c>
      <c r="G746" s="4"/>
    </row>
    <row r="747" spans="1:7">
      <c r="A747" s="17"/>
      <c r="B747" s="23" t="s">
        <v>286</v>
      </c>
      <c r="C747" s="239" t="s">
        <v>287</v>
      </c>
      <c r="D747" s="239"/>
      <c r="E747" s="239"/>
      <c r="F747" s="14">
        <v>5181911</v>
      </c>
      <c r="G747" s="4"/>
    </row>
    <row r="748" spans="1:7" s="53" customFormat="1">
      <c r="A748" s="17"/>
      <c r="B748" s="17"/>
      <c r="C748" s="51"/>
      <c r="D748" s="51"/>
      <c r="E748" s="51"/>
      <c r="F748" s="9"/>
      <c r="G748" s="4"/>
    </row>
    <row r="749" spans="1:7">
      <c r="A749" s="224" t="s">
        <v>289</v>
      </c>
      <c r="B749" s="224"/>
      <c r="C749" s="224"/>
      <c r="D749" s="224"/>
      <c r="E749" s="236"/>
      <c r="F749" s="125">
        <f>F750+F759+F762+F767+F777+F779</f>
        <v>831678.33000000007</v>
      </c>
      <c r="G749" s="4"/>
    </row>
    <row r="750" spans="1:7">
      <c r="A750" s="17"/>
      <c r="B750" s="22" t="s">
        <v>100</v>
      </c>
      <c r="C750" s="249" t="s">
        <v>101</v>
      </c>
      <c r="D750" s="249"/>
      <c r="E750" s="249"/>
      <c r="F750" s="27">
        <f>F751+F752+F753+F754+F755+F756+F757</f>
        <v>184197.11</v>
      </c>
      <c r="G750" s="4"/>
    </row>
    <row r="751" spans="1:7" s="79" customFormat="1">
      <c r="A751" s="17"/>
      <c r="B751" s="23" t="s">
        <v>223</v>
      </c>
      <c r="C751" s="239" t="s">
        <v>295</v>
      </c>
      <c r="D751" s="239"/>
      <c r="E751" s="239"/>
      <c r="F751" s="14">
        <v>370</v>
      </c>
      <c r="G751" s="4"/>
    </row>
    <row r="752" spans="1:7">
      <c r="A752" s="17"/>
      <c r="B752" s="23" t="s">
        <v>232</v>
      </c>
      <c r="C752" s="239" t="s">
        <v>233</v>
      </c>
      <c r="D752" s="239"/>
      <c r="E752" s="239"/>
      <c r="F752" s="14">
        <v>346.15</v>
      </c>
      <c r="G752" s="4"/>
    </row>
    <row r="753" spans="1:7">
      <c r="A753" s="17"/>
      <c r="B753" s="23" t="s">
        <v>239</v>
      </c>
      <c r="C753" s="239" t="s">
        <v>240</v>
      </c>
      <c r="D753" s="239"/>
      <c r="E753" s="239"/>
      <c r="F753" s="14">
        <v>44637.919999999998</v>
      </c>
      <c r="G753" s="4"/>
    </row>
    <row r="754" spans="1:7" ht="45" customHeight="1">
      <c r="A754" s="17"/>
      <c r="B754" s="23" t="s">
        <v>219</v>
      </c>
      <c r="C754" s="239" t="s">
        <v>523</v>
      </c>
      <c r="D754" s="239"/>
      <c r="E754" s="239"/>
      <c r="F754" s="14">
        <v>38843.040000000001</v>
      </c>
      <c r="G754" s="4"/>
    </row>
    <row r="755" spans="1:7" ht="27" customHeight="1">
      <c r="A755" s="17"/>
      <c r="B755" s="23" t="s">
        <v>290</v>
      </c>
      <c r="C755" s="239" t="s">
        <v>291</v>
      </c>
      <c r="D755" s="239"/>
      <c r="E755" s="239"/>
      <c r="F755" s="14">
        <v>0</v>
      </c>
      <c r="G755" s="4"/>
    </row>
    <row r="756" spans="1:7" ht="48" customHeight="1">
      <c r="A756" s="17"/>
      <c r="B756" s="23" t="s">
        <v>292</v>
      </c>
      <c r="C756" s="239" t="s">
        <v>293</v>
      </c>
      <c r="D756" s="239"/>
      <c r="E756" s="239"/>
      <c r="F756" s="14">
        <v>0</v>
      </c>
      <c r="G756" s="4"/>
    </row>
    <row r="757" spans="1:7" s="79" customFormat="1" ht="46.5" customHeight="1">
      <c r="A757" s="17"/>
      <c r="B757" s="23" t="s">
        <v>575</v>
      </c>
      <c r="C757" s="251" t="s">
        <v>576</v>
      </c>
      <c r="D757" s="262"/>
      <c r="E757" s="260"/>
      <c r="F757" s="14">
        <v>100000</v>
      </c>
      <c r="G757" s="4"/>
    </row>
    <row r="758" spans="1:7" s="79" customFormat="1" ht="36" customHeight="1">
      <c r="A758" s="17"/>
      <c r="B758" s="23"/>
      <c r="C758" s="239" t="s">
        <v>590</v>
      </c>
      <c r="D758" s="294"/>
      <c r="E758" s="294"/>
      <c r="F758" s="49"/>
      <c r="G758" s="4"/>
    </row>
    <row r="759" spans="1:7">
      <c r="A759" s="17"/>
      <c r="B759" s="22" t="s">
        <v>102</v>
      </c>
      <c r="C759" s="249" t="s">
        <v>294</v>
      </c>
      <c r="D759" s="249"/>
      <c r="E759" s="249"/>
      <c r="F759" s="27">
        <f>F760+F761</f>
        <v>209046</v>
      </c>
      <c r="G759" s="4"/>
    </row>
    <row r="760" spans="1:7" s="79" customFormat="1">
      <c r="A760" s="17"/>
      <c r="B760" s="23" t="s">
        <v>649</v>
      </c>
      <c r="C760" s="239" t="s">
        <v>650</v>
      </c>
      <c r="D760" s="239"/>
      <c r="E760" s="239"/>
      <c r="F760" s="14">
        <v>28206</v>
      </c>
      <c r="G760" s="4"/>
    </row>
    <row r="761" spans="1:7" ht="28.5" customHeight="1">
      <c r="A761" s="17"/>
      <c r="B761" s="23" t="s">
        <v>290</v>
      </c>
      <c r="C761" s="239" t="s">
        <v>291</v>
      </c>
      <c r="D761" s="239"/>
      <c r="E761" s="239"/>
      <c r="F761" s="14">
        <v>180840</v>
      </c>
      <c r="G761" s="4"/>
    </row>
    <row r="762" spans="1:7">
      <c r="A762" s="17"/>
      <c r="B762" s="22" t="s">
        <v>104</v>
      </c>
      <c r="C762" s="249" t="s">
        <v>105</v>
      </c>
      <c r="D762" s="249"/>
      <c r="E762" s="249"/>
      <c r="F762" s="27">
        <f>F763+F764+F765+F766</f>
        <v>95375.08</v>
      </c>
      <c r="G762" s="4"/>
    </row>
    <row r="763" spans="1:7" s="79" customFormat="1" ht="27.75" customHeight="1">
      <c r="A763" s="17"/>
      <c r="B763" s="23" t="s">
        <v>651</v>
      </c>
      <c r="C763" s="251" t="s">
        <v>652</v>
      </c>
      <c r="D763" s="262"/>
      <c r="E763" s="260"/>
      <c r="F763" s="14">
        <v>14913</v>
      </c>
      <c r="G763" s="4"/>
    </row>
    <row r="764" spans="1:7">
      <c r="A764" s="17"/>
      <c r="B764" s="23" t="s">
        <v>649</v>
      </c>
      <c r="C764" s="239" t="s">
        <v>675</v>
      </c>
      <c r="D764" s="239"/>
      <c r="E764" s="239"/>
      <c r="F764" s="14">
        <v>26272</v>
      </c>
      <c r="G764" s="4"/>
    </row>
    <row r="765" spans="1:7" s="79" customFormat="1">
      <c r="A765" s="17"/>
      <c r="B765" s="23" t="s">
        <v>239</v>
      </c>
      <c r="C765" s="239" t="s">
        <v>240</v>
      </c>
      <c r="D765" s="239"/>
      <c r="E765" s="239"/>
      <c r="F765" s="14">
        <v>19940.080000000002</v>
      </c>
      <c r="G765" s="4"/>
    </row>
    <row r="766" spans="1:7" ht="31.5" customHeight="1">
      <c r="A766" s="17"/>
      <c r="B766" s="23" t="s">
        <v>290</v>
      </c>
      <c r="C766" s="239" t="s">
        <v>291</v>
      </c>
      <c r="D766" s="239"/>
      <c r="E766" s="239"/>
      <c r="F766" s="14">
        <v>34250</v>
      </c>
      <c r="G766" s="4"/>
    </row>
    <row r="767" spans="1:7">
      <c r="A767" s="17"/>
      <c r="B767" s="22" t="s">
        <v>106</v>
      </c>
      <c r="C767" s="249" t="s">
        <v>107</v>
      </c>
      <c r="D767" s="249"/>
      <c r="E767" s="249"/>
      <c r="F767" s="27">
        <f>F768+F769+F770+F773+F774+F775</f>
        <v>37744.239999999998</v>
      </c>
      <c r="G767" s="4"/>
    </row>
    <row r="768" spans="1:7" s="79" customFormat="1">
      <c r="A768" s="17"/>
      <c r="B768" s="23" t="s">
        <v>223</v>
      </c>
      <c r="C768" s="239" t="s">
        <v>295</v>
      </c>
      <c r="D768" s="239"/>
      <c r="E768" s="239"/>
      <c r="F768" s="14">
        <v>104</v>
      </c>
      <c r="G768" s="4"/>
    </row>
    <row r="769" spans="1:7">
      <c r="A769" s="17"/>
      <c r="B769" s="23" t="s">
        <v>232</v>
      </c>
      <c r="C769" s="239" t="s">
        <v>296</v>
      </c>
      <c r="D769" s="239"/>
      <c r="E769" s="239"/>
      <c r="F769" s="14">
        <v>62.34</v>
      </c>
      <c r="G769" s="4"/>
    </row>
    <row r="770" spans="1:7" s="79" customFormat="1">
      <c r="A770" s="17"/>
      <c r="B770" s="23" t="s">
        <v>239</v>
      </c>
      <c r="C770" s="239" t="s">
        <v>240</v>
      </c>
      <c r="D770" s="239"/>
      <c r="E770" s="239"/>
      <c r="F770" s="14">
        <v>4081.21</v>
      </c>
      <c r="G770" s="4"/>
    </row>
    <row r="771" spans="1:7" s="79" customFormat="1" hidden="1">
      <c r="A771" s="17"/>
      <c r="B771" s="47"/>
      <c r="C771" s="131"/>
      <c r="D771" s="131"/>
      <c r="E771" s="131"/>
      <c r="F771" s="49"/>
      <c r="G771" s="4"/>
    </row>
    <row r="772" spans="1:7" s="79" customFormat="1" hidden="1">
      <c r="A772" s="17"/>
      <c r="B772" s="47"/>
      <c r="C772" s="131"/>
      <c r="D772" s="131"/>
      <c r="E772" s="131"/>
      <c r="F772" s="49"/>
      <c r="G772" s="4"/>
    </row>
    <row r="773" spans="1:7" ht="46.5" customHeight="1">
      <c r="A773" s="17"/>
      <c r="B773" s="23" t="s">
        <v>219</v>
      </c>
      <c r="C773" s="239" t="s">
        <v>523</v>
      </c>
      <c r="D773" s="239"/>
      <c r="E773" s="239"/>
      <c r="F773" s="14">
        <v>29496.69</v>
      </c>
      <c r="G773" s="4"/>
    </row>
    <row r="774" spans="1:7" s="79" customFormat="1" ht="30.75" customHeight="1">
      <c r="A774" s="17"/>
      <c r="B774" s="23" t="s">
        <v>290</v>
      </c>
      <c r="C774" s="239" t="s">
        <v>291</v>
      </c>
      <c r="D774" s="239"/>
      <c r="E774" s="239"/>
      <c r="F774" s="14">
        <v>4000</v>
      </c>
      <c r="G774" s="4"/>
    </row>
    <row r="775" spans="1:7" ht="44.25" customHeight="1">
      <c r="A775" s="17"/>
      <c r="B775" s="23" t="s">
        <v>292</v>
      </c>
      <c r="C775" s="239" t="s">
        <v>293</v>
      </c>
      <c r="D775" s="239"/>
      <c r="E775" s="239"/>
      <c r="F775" s="14">
        <v>0</v>
      </c>
      <c r="G775" s="4"/>
    </row>
    <row r="776" spans="1:7" s="79" customFormat="1" ht="44.25" customHeight="1">
      <c r="A776" s="17"/>
      <c r="B776" s="47"/>
      <c r="C776" s="131"/>
      <c r="D776" s="131"/>
      <c r="E776" s="131"/>
      <c r="F776" s="49"/>
      <c r="G776" s="4"/>
    </row>
    <row r="777" spans="1:7">
      <c r="A777" s="17"/>
      <c r="B777" s="22" t="s">
        <v>108</v>
      </c>
      <c r="C777" s="249" t="s">
        <v>109</v>
      </c>
      <c r="D777" s="249"/>
      <c r="E777" s="249"/>
      <c r="F777" s="27">
        <f>F778</f>
        <v>305066.40000000002</v>
      </c>
      <c r="G777" s="4"/>
    </row>
    <row r="778" spans="1:7">
      <c r="A778" s="17"/>
      <c r="B778" s="23" t="s">
        <v>223</v>
      </c>
      <c r="C778" s="239" t="s">
        <v>295</v>
      </c>
      <c r="D778" s="239"/>
      <c r="E778" s="239"/>
      <c r="F778" s="14">
        <v>305066.40000000002</v>
      </c>
      <c r="G778" s="4"/>
    </row>
    <row r="779" spans="1:7" s="79" customFormat="1" ht="75" customHeight="1">
      <c r="A779" s="17"/>
      <c r="B779" s="22" t="s">
        <v>549</v>
      </c>
      <c r="C779" s="250" t="s">
        <v>591</v>
      </c>
      <c r="D779" s="295"/>
      <c r="E779" s="296"/>
      <c r="F779" s="27">
        <f>F780</f>
        <v>249.5</v>
      </c>
      <c r="G779" s="4"/>
    </row>
    <row r="780" spans="1:7" s="79" customFormat="1" ht="46.5" customHeight="1">
      <c r="A780" s="17"/>
      <c r="B780" s="23" t="s">
        <v>219</v>
      </c>
      <c r="C780" s="239" t="s">
        <v>523</v>
      </c>
      <c r="D780" s="239"/>
      <c r="E780" s="239"/>
      <c r="F780" s="14">
        <v>249.5</v>
      </c>
      <c r="G780" s="4"/>
    </row>
    <row r="781" spans="1:7">
      <c r="A781" s="17"/>
      <c r="B781" s="22" t="s">
        <v>179</v>
      </c>
      <c r="C781" s="249" t="s">
        <v>66</v>
      </c>
      <c r="D781" s="249"/>
      <c r="E781" s="249"/>
      <c r="F781" s="27">
        <f>F782</f>
        <v>0</v>
      </c>
      <c r="G781" s="4"/>
    </row>
    <row r="782" spans="1:7" ht="27" customHeight="1">
      <c r="A782" s="17"/>
      <c r="B782" s="23" t="s">
        <v>290</v>
      </c>
      <c r="C782" s="239" t="s">
        <v>291</v>
      </c>
      <c r="D782" s="239"/>
      <c r="E782" s="239"/>
      <c r="F782" s="14">
        <v>0</v>
      </c>
      <c r="G782" s="4"/>
    </row>
    <row r="783" spans="1:7" s="53" customFormat="1" ht="19.5" customHeight="1">
      <c r="A783" s="17"/>
      <c r="B783" s="17"/>
      <c r="C783" s="51"/>
      <c r="D783" s="51"/>
      <c r="E783" s="51"/>
      <c r="F783" s="14"/>
      <c r="G783" s="4"/>
    </row>
    <row r="784" spans="1:7">
      <c r="A784" s="224" t="s">
        <v>297</v>
      </c>
      <c r="B784" s="224"/>
      <c r="C784" s="224"/>
      <c r="D784" s="224"/>
      <c r="E784" s="224"/>
      <c r="F784" s="125">
        <f>F785</f>
        <v>2220</v>
      </c>
      <c r="G784" s="4"/>
    </row>
    <row r="785" spans="1:7">
      <c r="A785" s="17"/>
      <c r="B785" s="22" t="s">
        <v>110</v>
      </c>
      <c r="C785" s="249" t="s">
        <v>66</v>
      </c>
      <c r="D785" s="249"/>
      <c r="E785" s="249"/>
      <c r="F785" s="27">
        <f>F786</f>
        <v>2220</v>
      </c>
      <c r="G785" s="4"/>
    </row>
    <row r="786" spans="1:7" ht="43.5" customHeight="1">
      <c r="A786" s="17"/>
      <c r="B786" s="23" t="s">
        <v>219</v>
      </c>
      <c r="C786" s="239" t="s">
        <v>523</v>
      </c>
      <c r="D786" s="239"/>
      <c r="E786" s="239"/>
      <c r="F786" s="14">
        <v>2220</v>
      </c>
      <c r="G786" s="4"/>
    </row>
    <row r="787" spans="1:7" s="53" customFormat="1" ht="15.75" customHeight="1">
      <c r="A787" s="17"/>
      <c r="B787" s="17"/>
      <c r="C787" s="51"/>
      <c r="D787" s="51"/>
      <c r="E787" s="51"/>
      <c r="F787" s="9"/>
      <c r="G787" s="4"/>
    </row>
    <row r="788" spans="1:7">
      <c r="A788" s="236" t="s">
        <v>298</v>
      </c>
      <c r="B788" s="237"/>
      <c r="C788" s="237"/>
      <c r="D788" s="237"/>
      <c r="E788" s="237"/>
      <c r="F788" s="125">
        <f>F789+F791+F794+F796+F801+F807+F810+F813+F815+F817+F820+F824</f>
        <v>12998963.52</v>
      </c>
      <c r="G788" s="4"/>
    </row>
    <row r="789" spans="1:7">
      <c r="A789" s="17"/>
      <c r="B789" s="22" t="s">
        <v>111</v>
      </c>
      <c r="C789" s="249" t="s">
        <v>112</v>
      </c>
      <c r="D789" s="249"/>
      <c r="E789" s="249"/>
      <c r="F789" s="27">
        <f>F790</f>
        <v>0</v>
      </c>
      <c r="G789" s="4"/>
    </row>
    <row r="790" spans="1:7">
      <c r="A790" s="17"/>
      <c r="B790" s="23" t="s">
        <v>299</v>
      </c>
      <c r="C790" s="239" t="s">
        <v>300</v>
      </c>
      <c r="D790" s="239"/>
      <c r="E790" s="239"/>
      <c r="F790" s="14">
        <v>0</v>
      </c>
      <c r="G790" s="4"/>
    </row>
    <row r="791" spans="1:7" ht="15.75" customHeight="1">
      <c r="A791" s="17"/>
      <c r="B791" s="22" t="s">
        <v>113</v>
      </c>
      <c r="C791" s="249" t="s">
        <v>114</v>
      </c>
      <c r="D791" s="249"/>
      <c r="E791" s="249"/>
      <c r="F791" s="27">
        <f>F792+F793</f>
        <v>334812.33</v>
      </c>
      <c r="G791" s="4"/>
    </row>
    <row r="792" spans="1:7" ht="45" customHeight="1">
      <c r="A792" s="17"/>
      <c r="B792" s="23" t="s">
        <v>219</v>
      </c>
      <c r="C792" s="239" t="s">
        <v>220</v>
      </c>
      <c r="D792" s="239"/>
      <c r="E792" s="239"/>
      <c r="F792" s="14">
        <v>334752</v>
      </c>
      <c r="G792" s="4"/>
    </row>
    <row r="793" spans="1:7" ht="44.25" customHeight="1">
      <c r="A793" s="17"/>
      <c r="B793" s="23" t="s">
        <v>245</v>
      </c>
      <c r="C793" s="239" t="s">
        <v>301</v>
      </c>
      <c r="D793" s="239"/>
      <c r="E793" s="239"/>
      <c r="F793" s="14">
        <v>60.33</v>
      </c>
      <c r="G793" s="4"/>
    </row>
    <row r="794" spans="1:7">
      <c r="A794" s="17"/>
      <c r="B794" s="22" t="s">
        <v>190</v>
      </c>
      <c r="C794" s="249" t="s">
        <v>302</v>
      </c>
      <c r="D794" s="249"/>
      <c r="E794" s="249"/>
      <c r="F794" s="27">
        <f>F795</f>
        <v>28500</v>
      </c>
      <c r="G794" s="4"/>
    </row>
    <row r="795" spans="1:7" ht="33.75" customHeight="1">
      <c r="A795" s="17"/>
      <c r="B795" s="23" t="s">
        <v>290</v>
      </c>
      <c r="C795" s="239" t="s">
        <v>291</v>
      </c>
      <c r="D795" s="239"/>
      <c r="E795" s="239"/>
      <c r="F795" s="14">
        <v>28500</v>
      </c>
      <c r="G795" s="4"/>
    </row>
    <row r="796" spans="1:7" s="79" customFormat="1" ht="17.25" customHeight="1">
      <c r="A796" s="17"/>
      <c r="B796" s="22" t="s">
        <v>610</v>
      </c>
      <c r="C796" s="250" t="s">
        <v>611</v>
      </c>
      <c r="D796" s="295"/>
      <c r="E796" s="296"/>
      <c r="F796" s="27">
        <f>F797+F798</f>
        <v>5791852.8099999996</v>
      </c>
      <c r="G796" s="4"/>
    </row>
    <row r="797" spans="1:7" s="79" customFormat="1" ht="48" customHeight="1">
      <c r="A797" s="17"/>
      <c r="B797" s="23" t="s">
        <v>653</v>
      </c>
      <c r="C797" s="251" t="s">
        <v>655</v>
      </c>
      <c r="D797" s="298"/>
      <c r="E797" s="299"/>
      <c r="F797" s="14">
        <v>5753852.8099999996</v>
      </c>
      <c r="G797" s="4"/>
    </row>
    <row r="798" spans="1:7" s="79" customFormat="1" ht="46.5" customHeight="1">
      <c r="A798" s="17"/>
      <c r="B798" s="23" t="s">
        <v>654</v>
      </c>
      <c r="C798" s="251" t="s">
        <v>656</v>
      </c>
      <c r="D798" s="262"/>
      <c r="E798" s="260"/>
      <c r="F798" s="14">
        <v>38000</v>
      </c>
      <c r="G798" s="4"/>
    </row>
    <row r="799" spans="1:7" s="79" customFormat="1" ht="24" hidden="1" customHeight="1">
      <c r="A799" s="17"/>
      <c r="B799" s="208"/>
      <c r="C799" s="209"/>
      <c r="D799" s="209"/>
      <c r="E799" s="209"/>
      <c r="F799" s="210"/>
      <c r="G799" s="4"/>
    </row>
    <row r="800" spans="1:7" s="79" customFormat="1" ht="24" hidden="1" customHeight="1">
      <c r="A800" s="17"/>
      <c r="B800" s="205"/>
      <c r="C800" s="206"/>
      <c r="D800" s="206"/>
      <c r="E800" s="206"/>
      <c r="F800" s="207"/>
      <c r="G800" s="4"/>
    </row>
    <row r="801" spans="1:7" ht="33" customHeight="1">
      <c r="A801" s="17"/>
      <c r="B801" s="129" t="s">
        <v>116</v>
      </c>
      <c r="C801" s="297" t="s">
        <v>118</v>
      </c>
      <c r="D801" s="297"/>
      <c r="E801" s="297"/>
      <c r="F801" s="70">
        <f>F802+F805+F806</f>
        <v>5449983.5</v>
      </c>
      <c r="G801" s="4"/>
    </row>
    <row r="802" spans="1:7" ht="30" customHeight="1">
      <c r="A802" s="17"/>
      <c r="B802" s="23" t="s">
        <v>219</v>
      </c>
      <c r="C802" s="239" t="s">
        <v>523</v>
      </c>
      <c r="D802" s="239"/>
      <c r="E802" s="239"/>
      <c r="F802" s="14">
        <v>5409071.5800000001</v>
      </c>
      <c r="G802" s="4"/>
    </row>
    <row r="803" spans="1:7" s="79" customFormat="1" ht="30" customHeight="1">
      <c r="A803" s="17"/>
      <c r="B803" s="47"/>
      <c r="C803" s="131"/>
      <c r="D803" s="131"/>
      <c r="E803" s="131"/>
      <c r="F803" s="49"/>
      <c r="G803" s="4"/>
    </row>
    <row r="804" spans="1:7" s="79" customFormat="1" ht="30" customHeight="1">
      <c r="A804" s="17"/>
      <c r="B804" s="47"/>
      <c r="C804" s="131"/>
      <c r="D804" s="131"/>
      <c r="E804" s="131"/>
      <c r="F804" s="49"/>
      <c r="G804" s="4"/>
    </row>
    <row r="805" spans="1:7" ht="47.25" customHeight="1">
      <c r="A805" s="17"/>
      <c r="B805" s="23" t="s">
        <v>245</v>
      </c>
      <c r="C805" s="239" t="s">
        <v>301</v>
      </c>
      <c r="D805" s="239"/>
      <c r="E805" s="239"/>
      <c r="F805" s="14">
        <v>40911.919999999998</v>
      </c>
      <c r="G805" s="4"/>
    </row>
    <row r="806" spans="1:7">
      <c r="A806" s="17"/>
      <c r="B806" s="23" t="s">
        <v>239</v>
      </c>
      <c r="C806" s="239" t="s">
        <v>240</v>
      </c>
      <c r="D806" s="239"/>
      <c r="E806" s="239"/>
      <c r="F806" s="14">
        <v>0</v>
      </c>
      <c r="G806" s="4"/>
    </row>
    <row r="807" spans="1:7" ht="48" customHeight="1">
      <c r="A807" s="17"/>
      <c r="B807" s="22" t="s">
        <v>117</v>
      </c>
      <c r="C807" s="249" t="s">
        <v>119</v>
      </c>
      <c r="D807" s="249"/>
      <c r="E807" s="249"/>
      <c r="F807" s="27">
        <f>F808+F809</f>
        <v>76899.679999999993</v>
      </c>
      <c r="G807" s="4"/>
    </row>
    <row r="808" spans="1:7" ht="45" customHeight="1">
      <c r="A808" s="17"/>
      <c r="B808" s="23" t="s">
        <v>219</v>
      </c>
      <c r="C808" s="239" t="s">
        <v>523</v>
      </c>
      <c r="D808" s="239"/>
      <c r="E808" s="239"/>
      <c r="F808" s="14">
        <v>46515.46</v>
      </c>
      <c r="G808" s="4"/>
    </row>
    <row r="809" spans="1:7" ht="31.5" customHeight="1">
      <c r="A809" s="17"/>
      <c r="B809" s="23" t="s">
        <v>290</v>
      </c>
      <c r="C809" s="239" t="s">
        <v>291</v>
      </c>
      <c r="D809" s="239"/>
      <c r="E809" s="239"/>
      <c r="F809" s="14">
        <v>30384.22</v>
      </c>
      <c r="G809" s="4"/>
    </row>
    <row r="810" spans="1:7" ht="30" customHeight="1">
      <c r="A810" s="17"/>
      <c r="B810" s="22" t="s">
        <v>120</v>
      </c>
      <c r="C810" s="249" t="s">
        <v>191</v>
      </c>
      <c r="D810" s="249"/>
      <c r="E810" s="249"/>
      <c r="F810" s="27">
        <f>F811+F812</f>
        <v>255992.45</v>
      </c>
      <c r="G810" s="4"/>
    </row>
    <row r="811" spans="1:7" s="79" customFormat="1" ht="18" customHeight="1">
      <c r="A811" s="17"/>
      <c r="B811" s="23" t="s">
        <v>239</v>
      </c>
      <c r="C811" s="239" t="s">
        <v>240</v>
      </c>
      <c r="D811" s="239"/>
      <c r="E811" s="239"/>
      <c r="F811" s="14">
        <v>0</v>
      </c>
      <c r="G811" s="4"/>
    </row>
    <row r="812" spans="1:7" ht="31.5" customHeight="1">
      <c r="A812" s="17"/>
      <c r="B812" s="23" t="s">
        <v>290</v>
      </c>
      <c r="C812" s="239" t="s">
        <v>291</v>
      </c>
      <c r="D812" s="239"/>
      <c r="E812" s="239"/>
      <c r="F812" s="14">
        <v>255992.45</v>
      </c>
      <c r="G812" s="4"/>
    </row>
    <row r="813" spans="1:7">
      <c r="A813" s="17"/>
      <c r="B813" s="22" t="s">
        <v>122</v>
      </c>
      <c r="C813" s="249" t="s">
        <v>123</v>
      </c>
      <c r="D813" s="249"/>
      <c r="E813" s="249"/>
      <c r="F813" s="27">
        <f>F814</f>
        <v>539.73</v>
      </c>
      <c r="G813" s="4"/>
    </row>
    <row r="814" spans="1:7" ht="40.5" customHeight="1">
      <c r="A814" s="17"/>
      <c r="B814" s="23" t="s">
        <v>219</v>
      </c>
      <c r="C814" s="239" t="s">
        <v>523</v>
      </c>
      <c r="D814" s="239"/>
      <c r="E814" s="239"/>
      <c r="F814" s="14">
        <v>539.73</v>
      </c>
      <c r="G814" s="4"/>
    </row>
    <row r="815" spans="1:7">
      <c r="A815" s="17"/>
      <c r="B815" s="22" t="s">
        <v>124</v>
      </c>
      <c r="C815" s="249" t="s">
        <v>125</v>
      </c>
      <c r="D815" s="249"/>
      <c r="E815" s="249"/>
      <c r="F815" s="27">
        <f>F816</f>
        <v>387895.79</v>
      </c>
      <c r="G815" s="4"/>
    </row>
    <row r="816" spans="1:7" ht="30.75" customHeight="1">
      <c r="A816" s="17"/>
      <c r="B816" s="23" t="s">
        <v>290</v>
      </c>
      <c r="C816" s="239" t="s">
        <v>291</v>
      </c>
      <c r="D816" s="239"/>
      <c r="E816" s="239"/>
      <c r="F816" s="14">
        <v>387895.79</v>
      </c>
      <c r="G816" s="4"/>
    </row>
    <row r="817" spans="1:7">
      <c r="A817" s="17"/>
      <c r="B817" s="22" t="s">
        <v>126</v>
      </c>
      <c r="C817" s="249" t="s">
        <v>127</v>
      </c>
      <c r="D817" s="249"/>
      <c r="E817" s="249"/>
      <c r="F817" s="27">
        <f>F818+F819</f>
        <v>154353.21</v>
      </c>
      <c r="G817" s="4"/>
    </row>
    <row r="818" spans="1:7">
      <c r="A818" s="17"/>
      <c r="B818" s="23" t="s">
        <v>232</v>
      </c>
      <c r="C818" s="239" t="s">
        <v>233</v>
      </c>
      <c r="D818" s="239"/>
      <c r="E818" s="239"/>
      <c r="F818" s="14">
        <v>3617.21</v>
      </c>
      <c r="G818" s="4"/>
    </row>
    <row r="819" spans="1:7" ht="34.5" customHeight="1">
      <c r="A819" s="17"/>
      <c r="B819" s="23" t="s">
        <v>290</v>
      </c>
      <c r="C819" s="239" t="s">
        <v>291</v>
      </c>
      <c r="D819" s="239"/>
      <c r="E819" s="239"/>
      <c r="F819" s="14">
        <v>150736</v>
      </c>
      <c r="G819" s="4"/>
    </row>
    <row r="820" spans="1:7" ht="30" customHeight="1">
      <c r="A820" s="17"/>
      <c r="B820" s="22" t="s">
        <v>128</v>
      </c>
      <c r="C820" s="249" t="s">
        <v>303</v>
      </c>
      <c r="D820" s="249"/>
      <c r="E820" s="249"/>
      <c r="F820" s="27">
        <f>F821+F822+F823</f>
        <v>94128.16</v>
      </c>
      <c r="G820" s="4"/>
    </row>
    <row r="821" spans="1:7">
      <c r="A821" s="17"/>
      <c r="B821" s="23" t="s">
        <v>299</v>
      </c>
      <c r="C821" s="239" t="s">
        <v>300</v>
      </c>
      <c r="D821" s="239"/>
      <c r="E821" s="239"/>
      <c r="F821" s="14">
        <v>16644.29</v>
      </c>
      <c r="G821" s="4"/>
    </row>
    <row r="822" spans="1:7" ht="42.75" customHeight="1">
      <c r="A822" s="17"/>
      <c r="B822" s="23" t="s">
        <v>219</v>
      </c>
      <c r="C822" s="239" t="s">
        <v>523</v>
      </c>
      <c r="D822" s="239"/>
      <c r="E822" s="239"/>
      <c r="F822" s="14">
        <v>77400</v>
      </c>
      <c r="G822" s="4"/>
    </row>
    <row r="823" spans="1:7" ht="46.5" customHeight="1">
      <c r="A823" s="17"/>
      <c r="B823" s="23" t="s">
        <v>245</v>
      </c>
      <c r="C823" s="239" t="s">
        <v>301</v>
      </c>
      <c r="D823" s="239"/>
      <c r="E823" s="239"/>
      <c r="F823" s="14">
        <v>83.87</v>
      </c>
      <c r="G823" s="4"/>
    </row>
    <row r="824" spans="1:7">
      <c r="A824" s="17"/>
      <c r="B824" s="22" t="s">
        <v>130</v>
      </c>
      <c r="C824" s="249" t="s">
        <v>66</v>
      </c>
      <c r="D824" s="249"/>
      <c r="E824" s="249"/>
      <c r="F824" s="27">
        <f>F825+F826+F829+F830</f>
        <v>424005.86</v>
      </c>
      <c r="G824" s="4"/>
    </row>
    <row r="825" spans="1:7">
      <c r="A825" s="17"/>
      <c r="B825" s="23" t="s">
        <v>239</v>
      </c>
      <c r="C825" s="239" t="s">
        <v>240</v>
      </c>
      <c r="D825" s="239"/>
      <c r="E825" s="239"/>
      <c r="F825" s="14">
        <v>3693.6</v>
      </c>
      <c r="G825" s="4"/>
    </row>
    <row r="826" spans="1:7" ht="45" customHeight="1">
      <c r="A826" s="17"/>
      <c r="B826" s="23" t="s">
        <v>219</v>
      </c>
      <c r="C826" s="239" t="s">
        <v>220</v>
      </c>
      <c r="D826" s="239"/>
      <c r="E826" s="239"/>
      <c r="F826" s="14">
        <v>310.88</v>
      </c>
      <c r="G826" s="4"/>
    </row>
    <row r="827" spans="1:7" s="79" customFormat="1" ht="21" hidden="1" customHeight="1">
      <c r="A827" s="17"/>
      <c r="B827" s="208"/>
      <c r="C827" s="209"/>
      <c r="D827" s="209"/>
      <c r="E827" s="209"/>
      <c r="F827" s="210"/>
      <c r="G827" s="4"/>
    </row>
    <row r="828" spans="1:7" s="79" customFormat="1" ht="21" hidden="1" customHeight="1">
      <c r="A828" s="17"/>
      <c r="B828" s="205"/>
      <c r="C828" s="206"/>
      <c r="D828" s="206"/>
      <c r="E828" s="206"/>
      <c r="F828" s="207"/>
      <c r="G828" s="4"/>
    </row>
    <row r="829" spans="1:7" s="79" customFormat="1" ht="45" customHeight="1">
      <c r="A829" s="17"/>
      <c r="B829" s="120" t="s">
        <v>290</v>
      </c>
      <c r="C829" s="300" t="s">
        <v>291</v>
      </c>
      <c r="D829" s="300"/>
      <c r="E829" s="300"/>
      <c r="F829" s="13">
        <v>420000</v>
      </c>
      <c r="G829" s="4"/>
    </row>
    <row r="830" spans="1:7" ht="34.5" customHeight="1">
      <c r="A830" s="17"/>
      <c r="B830" s="23" t="s">
        <v>245</v>
      </c>
      <c r="C830" s="239" t="s">
        <v>246</v>
      </c>
      <c r="D830" s="239"/>
      <c r="E830" s="239"/>
      <c r="F830" s="14">
        <v>1.38</v>
      </c>
      <c r="G830" s="4"/>
    </row>
    <row r="831" spans="1:7" s="79" customFormat="1" ht="17.25" customHeight="1">
      <c r="A831" s="17"/>
      <c r="B831" s="47"/>
      <c r="C831" s="131"/>
      <c r="D831" s="131"/>
      <c r="E831" s="131"/>
      <c r="F831" s="49"/>
      <c r="G831" s="4"/>
    </row>
    <row r="832" spans="1:7" ht="33" customHeight="1">
      <c r="A832" s="233" t="s">
        <v>304</v>
      </c>
      <c r="B832" s="233"/>
      <c r="C832" s="233"/>
      <c r="D832" s="233"/>
      <c r="E832" s="253"/>
      <c r="F832" s="125">
        <f>F833</f>
        <v>396406.32</v>
      </c>
      <c r="G832" s="4"/>
    </row>
    <row r="833" spans="1:7">
      <c r="A833" s="17"/>
      <c r="B833" s="127" t="s">
        <v>192</v>
      </c>
      <c r="C833" s="249" t="s">
        <v>66</v>
      </c>
      <c r="D833" s="249"/>
      <c r="E833" s="249"/>
      <c r="F833" s="132">
        <f>F834+F835+F836+F837</f>
        <v>396406.32</v>
      </c>
      <c r="G833" s="4"/>
    </row>
    <row r="834" spans="1:7" s="79" customFormat="1" ht="31.5" customHeight="1">
      <c r="A834" s="17"/>
      <c r="B834" s="126" t="s">
        <v>778</v>
      </c>
      <c r="C834" s="251" t="s">
        <v>782</v>
      </c>
      <c r="D834" s="262"/>
      <c r="E834" s="260"/>
      <c r="F834" s="200">
        <v>275357.82</v>
      </c>
      <c r="G834" s="4"/>
    </row>
    <row r="835" spans="1:7" s="79" customFormat="1" ht="29.25" customHeight="1">
      <c r="A835" s="17"/>
      <c r="B835" s="126" t="s">
        <v>779</v>
      </c>
      <c r="C835" s="251" t="s">
        <v>782</v>
      </c>
      <c r="D835" s="262"/>
      <c r="E835" s="260"/>
      <c r="F835" s="200">
        <v>0</v>
      </c>
      <c r="G835" s="4"/>
    </row>
    <row r="836" spans="1:7" s="79" customFormat="1" ht="27.75" customHeight="1">
      <c r="A836" s="17"/>
      <c r="B836" s="126" t="s">
        <v>780</v>
      </c>
      <c r="C836" s="251" t="s">
        <v>782</v>
      </c>
      <c r="D836" s="262"/>
      <c r="E836" s="260"/>
      <c r="F836" s="200">
        <v>121048.5</v>
      </c>
      <c r="G836" s="4"/>
    </row>
    <row r="837" spans="1:7" s="79" customFormat="1" ht="28.5" customHeight="1">
      <c r="A837" s="17"/>
      <c r="B837" s="23" t="s">
        <v>781</v>
      </c>
      <c r="C837" s="251" t="s">
        <v>782</v>
      </c>
      <c r="D837" s="262"/>
      <c r="E837" s="260"/>
      <c r="F837" s="14">
        <v>0</v>
      </c>
      <c r="G837" s="4"/>
    </row>
    <row r="838" spans="1:7">
      <c r="A838" s="17"/>
      <c r="B838" s="17"/>
      <c r="C838" s="16"/>
      <c r="D838" s="16"/>
      <c r="E838" s="16"/>
      <c r="F838" s="9"/>
      <c r="G838" s="4"/>
    </row>
    <row r="839" spans="1:7">
      <c r="A839" s="233" t="s">
        <v>305</v>
      </c>
      <c r="B839" s="233"/>
      <c r="C839" s="233"/>
      <c r="D839" s="233"/>
      <c r="E839" s="253"/>
      <c r="F839" s="125">
        <f>F840</f>
        <v>254840</v>
      </c>
      <c r="G839" s="4"/>
    </row>
    <row r="840" spans="1:7">
      <c r="A840" s="17"/>
      <c r="B840" s="22" t="s">
        <v>132</v>
      </c>
      <c r="C840" s="249" t="s">
        <v>133</v>
      </c>
      <c r="D840" s="249"/>
      <c r="E840" s="249"/>
      <c r="F840" s="27">
        <f>F841+F842</f>
        <v>254840</v>
      </c>
      <c r="G840" s="4"/>
    </row>
    <row r="841" spans="1:7" ht="28.5" customHeight="1">
      <c r="A841" s="17"/>
      <c r="B841" s="23" t="s">
        <v>290</v>
      </c>
      <c r="C841" s="239" t="s">
        <v>291</v>
      </c>
      <c r="D841" s="239"/>
      <c r="E841" s="239"/>
      <c r="F841" s="14">
        <v>254165</v>
      </c>
      <c r="G841" s="4"/>
    </row>
    <row r="842" spans="1:7" ht="61.5" customHeight="1">
      <c r="A842" s="17"/>
      <c r="B842" s="23" t="s">
        <v>306</v>
      </c>
      <c r="C842" s="239" t="s">
        <v>307</v>
      </c>
      <c r="D842" s="239"/>
      <c r="E842" s="239"/>
      <c r="F842" s="14">
        <v>675</v>
      </c>
      <c r="G842" s="4"/>
    </row>
    <row r="843" spans="1:7" s="79" customFormat="1" ht="16.5" customHeight="1">
      <c r="A843" s="17"/>
      <c r="B843" s="47"/>
      <c r="C843" s="131"/>
      <c r="D843" s="131"/>
      <c r="E843" s="131"/>
      <c r="F843" s="49"/>
      <c r="G843" s="4"/>
    </row>
    <row r="844" spans="1:7">
      <c r="A844" s="307" t="s">
        <v>676</v>
      </c>
      <c r="B844" s="307"/>
      <c r="C844" s="307"/>
      <c r="D844" s="307"/>
      <c r="E844" s="307"/>
      <c r="F844" s="125">
        <f>F845+F849+F852</f>
        <v>665145</v>
      </c>
      <c r="G844" s="4"/>
    </row>
    <row r="845" spans="1:7" s="79" customFormat="1">
      <c r="A845" s="168"/>
      <c r="B845" s="166" t="s">
        <v>198</v>
      </c>
      <c r="C845" s="236" t="s">
        <v>199</v>
      </c>
      <c r="D845" s="237"/>
      <c r="E845" s="238"/>
      <c r="F845" s="137">
        <f>F846+F847+F848</f>
        <v>636703.69999999995</v>
      </c>
      <c r="G845" s="4"/>
    </row>
    <row r="846" spans="1:7" s="79" customFormat="1" ht="28.5" customHeight="1">
      <c r="A846" s="168"/>
      <c r="B846" s="165" t="s">
        <v>278</v>
      </c>
      <c r="C846" s="255" t="s">
        <v>527</v>
      </c>
      <c r="D846" s="301"/>
      <c r="E846" s="302"/>
      <c r="F846" s="14">
        <v>633557.76000000001</v>
      </c>
      <c r="G846" s="4"/>
    </row>
    <row r="847" spans="1:7" s="79" customFormat="1">
      <c r="A847" s="168"/>
      <c r="B847" s="165" t="s">
        <v>223</v>
      </c>
      <c r="C847" s="303" t="s">
        <v>309</v>
      </c>
      <c r="D847" s="304"/>
      <c r="E847" s="305"/>
      <c r="F847" s="14">
        <v>823.6</v>
      </c>
      <c r="G847" s="4"/>
    </row>
    <row r="848" spans="1:7" s="79" customFormat="1">
      <c r="A848" s="168"/>
      <c r="B848" s="165" t="s">
        <v>256</v>
      </c>
      <c r="C848" s="303" t="s">
        <v>257</v>
      </c>
      <c r="D848" s="304"/>
      <c r="E848" s="305"/>
      <c r="F848" s="14">
        <v>2322.34</v>
      </c>
      <c r="G848" s="4"/>
    </row>
    <row r="849" spans="1:7" ht="29.25" customHeight="1">
      <c r="A849" s="17"/>
      <c r="B849" s="22" t="s">
        <v>134</v>
      </c>
      <c r="C849" s="249" t="s">
        <v>308</v>
      </c>
      <c r="D849" s="249"/>
      <c r="E849" s="249"/>
      <c r="F849" s="27">
        <f>F850+F851</f>
        <v>25592.28</v>
      </c>
      <c r="G849" s="4"/>
    </row>
    <row r="850" spans="1:7">
      <c r="A850" s="17"/>
      <c r="B850" s="23" t="s">
        <v>223</v>
      </c>
      <c r="C850" s="239" t="s">
        <v>309</v>
      </c>
      <c r="D850" s="239"/>
      <c r="E850" s="239"/>
      <c r="F850" s="14">
        <v>25592.28</v>
      </c>
      <c r="G850" s="4"/>
    </row>
    <row r="851" spans="1:7" ht="30.75" customHeight="1">
      <c r="A851" s="17"/>
      <c r="B851" s="23" t="s">
        <v>290</v>
      </c>
      <c r="C851" s="239" t="s">
        <v>291</v>
      </c>
      <c r="D851" s="239"/>
      <c r="E851" s="239"/>
      <c r="F851" s="14">
        <v>0</v>
      </c>
      <c r="G851" s="4"/>
    </row>
    <row r="852" spans="1:7" ht="31.5" customHeight="1">
      <c r="A852" s="17"/>
      <c r="B852" s="22" t="s">
        <v>136</v>
      </c>
      <c r="C852" s="249" t="s">
        <v>308</v>
      </c>
      <c r="D852" s="249"/>
      <c r="E852" s="249"/>
      <c r="F852" s="27">
        <f>F853</f>
        <v>2849.02</v>
      </c>
      <c r="G852" s="4"/>
    </row>
    <row r="853" spans="1:7">
      <c r="A853" s="17"/>
      <c r="B853" s="23" t="s">
        <v>310</v>
      </c>
      <c r="C853" s="239" t="s">
        <v>311</v>
      </c>
      <c r="D853" s="239"/>
      <c r="E853" s="239"/>
      <c r="F853" s="14">
        <v>2849.02</v>
      </c>
      <c r="G853" s="4"/>
    </row>
    <row r="854" spans="1:7" s="53" customFormat="1">
      <c r="A854" s="17"/>
      <c r="B854" s="17"/>
      <c r="C854" s="51"/>
      <c r="D854" s="51"/>
      <c r="E854" s="51"/>
      <c r="F854" s="9"/>
      <c r="G854" s="4"/>
    </row>
    <row r="855" spans="1:7">
      <c r="A855" s="224" t="s">
        <v>312</v>
      </c>
      <c r="B855" s="224"/>
      <c r="C855" s="224"/>
      <c r="D855" s="224"/>
      <c r="E855" s="236"/>
      <c r="F855" s="125">
        <f>F856</f>
        <v>0</v>
      </c>
      <c r="G855" s="4"/>
    </row>
    <row r="856" spans="1:7">
      <c r="A856" s="17"/>
      <c r="B856" s="22" t="s">
        <v>138</v>
      </c>
      <c r="C856" s="249" t="s">
        <v>139</v>
      </c>
      <c r="D856" s="249"/>
      <c r="E856" s="249"/>
      <c r="F856" s="27">
        <f>F857</f>
        <v>0</v>
      </c>
      <c r="G856" s="4"/>
    </row>
    <row r="857" spans="1:7" ht="29.25" customHeight="1">
      <c r="A857" s="17"/>
      <c r="B857" s="23" t="s">
        <v>216</v>
      </c>
      <c r="C857" s="239" t="s">
        <v>313</v>
      </c>
      <c r="D857" s="239"/>
      <c r="E857" s="239"/>
      <c r="F857" s="14"/>
      <c r="G857" s="4"/>
    </row>
    <row r="858" spans="1:7" s="79" customFormat="1" ht="21" customHeight="1">
      <c r="A858" s="17"/>
      <c r="B858" s="47"/>
      <c r="C858" s="131"/>
      <c r="D858" s="131"/>
      <c r="E858" s="131"/>
      <c r="F858" s="49"/>
      <c r="G858" s="4"/>
    </row>
    <row r="859" spans="1:7" s="53" customFormat="1" hidden="1">
      <c r="A859" s="17"/>
      <c r="B859" s="17"/>
      <c r="C859" s="4"/>
      <c r="D859" s="4"/>
      <c r="E859" s="4"/>
      <c r="F859" s="9"/>
      <c r="G859" s="4"/>
    </row>
    <row r="860" spans="1:7" s="79" customFormat="1" hidden="1">
      <c r="A860" s="17"/>
      <c r="B860" s="17"/>
      <c r="C860" s="4"/>
      <c r="D860" s="4"/>
      <c r="E860" s="4"/>
      <c r="F860" s="9"/>
      <c r="G860" s="4"/>
    </row>
    <row r="861" spans="1:7">
      <c r="A861" s="224" t="s">
        <v>314</v>
      </c>
      <c r="B861" s="224"/>
      <c r="C861" s="224"/>
      <c r="D861" s="224"/>
      <c r="E861" s="236"/>
      <c r="F861" s="125">
        <f>F862+F867</f>
        <v>0</v>
      </c>
      <c r="G861" s="4"/>
    </row>
    <row r="862" spans="1:7">
      <c r="A862" s="17"/>
      <c r="B862" s="56" t="s">
        <v>140</v>
      </c>
      <c r="C862" s="261" t="s">
        <v>141</v>
      </c>
      <c r="D862" s="261"/>
      <c r="E862" s="261"/>
      <c r="F862" s="27">
        <f>F863</f>
        <v>0</v>
      </c>
      <c r="G862" s="4"/>
    </row>
    <row r="863" spans="1:7" ht="34.5" customHeight="1">
      <c r="A863" s="17"/>
      <c r="B863" s="23" t="s">
        <v>216</v>
      </c>
      <c r="C863" s="239" t="s">
        <v>313</v>
      </c>
      <c r="D863" s="239"/>
      <c r="E863" s="239"/>
      <c r="F863" s="14">
        <v>0</v>
      </c>
      <c r="G863" s="4"/>
    </row>
    <row r="864" spans="1:7" ht="29.25" customHeight="1">
      <c r="A864" s="17"/>
      <c r="B864" s="47"/>
      <c r="C864" s="308"/>
      <c r="D864" s="308"/>
      <c r="E864" s="308"/>
      <c r="F864" s="49"/>
      <c r="G864" s="4"/>
    </row>
    <row r="865" spans="1:7" s="79" customFormat="1" ht="29.25" customHeight="1">
      <c r="A865" s="17"/>
      <c r="B865" s="47"/>
      <c r="C865" s="131"/>
      <c r="D865" s="131"/>
      <c r="E865" s="131"/>
      <c r="F865" s="49"/>
      <c r="G865" s="4"/>
    </row>
    <row r="866" spans="1:7" s="79" customFormat="1" ht="29.25" customHeight="1">
      <c r="A866" s="17"/>
      <c r="B866" s="47"/>
      <c r="C866" s="131"/>
      <c r="D866" s="131"/>
      <c r="E866" s="131"/>
      <c r="F866" s="49"/>
      <c r="G866" s="4"/>
    </row>
    <row r="867" spans="1:7">
      <c r="A867" s="17"/>
      <c r="B867" s="22" t="s">
        <v>142</v>
      </c>
      <c r="C867" s="252" t="s">
        <v>66</v>
      </c>
      <c r="D867" s="252"/>
      <c r="E867" s="252"/>
      <c r="F867" s="27">
        <f>F868</f>
        <v>0</v>
      </c>
      <c r="G867" s="4"/>
    </row>
    <row r="868" spans="1:7" ht="48" customHeight="1">
      <c r="A868" s="17"/>
      <c r="B868" s="23" t="s">
        <v>315</v>
      </c>
      <c r="C868" s="239" t="s">
        <v>316</v>
      </c>
      <c r="D868" s="239"/>
      <c r="E868" s="239"/>
      <c r="F868" s="14">
        <v>0</v>
      </c>
      <c r="G868" s="4"/>
    </row>
    <row r="869" spans="1:7" s="79" customFormat="1" ht="16.5" customHeight="1">
      <c r="A869" s="17"/>
      <c r="B869" s="17"/>
      <c r="C869" s="239"/>
      <c r="D869" s="239"/>
      <c r="E869" s="239"/>
      <c r="F869" s="9"/>
      <c r="G869" s="4"/>
    </row>
    <row r="870" spans="1:7">
      <c r="A870" s="17"/>
      <c r="B870" s="17"/>
      <c r="C870" s="4"/>
      <c r="D870" s="4"/>
      <c r="E870" s="4"/>
      <c r="F870" s="9"/>
      <c r="G870" s="4"/>
    </row>
    <row r="871" spans="1:7">
      <c r="A871" s="17"/>
      <c r="B871" s="17"/>
      <c r="C871" s="306" t="s">
        <v>794</v>
      </c>
      <c r="D871" s="306"/>
      <c r="E871" s="306"/>
      <c r="F871" s="63">
        <f>F631+F640+F645+F654+F660+F683+F694+F701+F742+F749+F784+F788+F832+F839+F844+F855+F861</f>
        <v>43301819.339999996</v>
      </c>
      <c r="G871" s="4"/>
    </row>
    <row r="872" spans="1:7" s="79" customFormat="1">
      <c r="A872" s="17"/>
      <c r="B872" s="17"/>
      <c r="C872" s="112"/>
      <c r="D872" s="112"/>
      <c r="E872" s="112"/>
      <c r="F872" s="63"/>
      <c r="G872" s="4"/>
    </row>
    <row r="873" spans="1:7" s="79" customFormat="1">
      <c r="A873" s="17"/>
      <c r="B873" s="17"/>
      <c r="C873" s="156"/>
      <c r="D873" s="156"/>
      <c r="E873" s="156"/>
      <c r="F873" s="63"/>
      <c r="G873" s="4"/>
    </row>
    <row r="874" spans="1:7" s="79" customFormat="1">
      <c r="A874" s="17"/>
      <c r="B874" s="17"/>
      <c r="C874" s="190"/>
      <c r="D874" s="190"/>
      <c r="E874" s="190"/>
      <c r="F874" s="63"/>
      <c r="G874" s="4"/>
    </row>
    <row r="875" spans="1:7" s="79" customFormat="1">
      <c r="A875" s="17"/>
      <c r="B875" s="17"/>
      <c r="C875" s="190"/>
      <c r="D875" s="190"/>
      <c r="E875" s="190"/>
      <c r="F875" s="63"/>
      <c r="G875" s="4"/>
    </row>
    <row r="876" spans="1:7" s="79" customFormat="1">
      <c r="A876" s="17"/>
      <c r="B876" s="17"/>
      <c r="C876" s="190"/>
      <c r="D876" s="190"/>
      <c r="E876" s="190"/>
      <c r="F876" s="63"/>
      <c r="G876" s="4"/>
    </row>
    <row r="877" spans="1:7" s="79" customFormat="1">
      <c r="A877" s="17"/>
      <c r="B877" s="17"/>
      <c r="C877" s="190"/>
      <c r="D877" s="190"/>
      <c r="E877" s="190"/>
      <c r="F877" s="63"/>
      <c r="G877" s="4"/>
    </row>
    <row r="878" spans="1:7" s="79" customFormat="1">
      <c r="A878" s="17"/>
      <c r="B878" s="17"/>
      <c r="C878" s="156"/>
      <c r="D878" s="156"/>
      <c r="E878" s="156"/>
      <c r="F878" s="63"/>
      <c r="G878" s="4"/>
    </row>
    <row r="879" spans="1:7" s="79" customFormat="1">
      <c r="A879" s="17"/>
      <c r="B879" s="17"/>
      <c r="C879" s="156"/>
      <c r="D879" s="156"/>
      <c r="E879" s="156"/>
      <c r="F879" s="63"/>
      <c r="G879" s="4"/>
    </row>
    <row r="880" spans="1:7" s="79" customFormat="1">
      <c r="A880" s="17"/>
      <c r="B880" s="17"/>
      <c r="C880" s="156"/>
      <c r="D880" s="156"/>
      <c r="E880" s="156"/>
      <c r="F880" s="63"/>
      <c r="G880" s="4"/>
    </row>
    <row r="881" spans="1:7" s="79" customFormat="1" ht="2.25" customHeight="1">
      <c r="A881" s="17"/>
      <c r="B881" s="17"/>
      <c r="C881" s="156"/>
      <c r="D881" s="156"/>
      <c r="E881" s="156"/>
      <c r="F881" s="63"/>
      <c r="G881" s="4"/>
    </row>
    <row r="882" spans="1:7" s="79" customFormat="1" hidden="1">
      <c r="A882" s="17"/>
      <c r="B882" s="17"/>
      <c r="C882" s="156"/>
      <c r="D882" s="156"/>
      <c r="E882" s="156"/>
      <c r="F882" s="63"/>
      <c r="G882" s="4"/>
    </row>
    <row r="883" spans="1:7" s="79" customFormat="1" hidden="1">
      <c r="A883" s="17"/>
      <c r="B883" s="17"/>
      <c r="C883" s="156"/>
      <c r="D883" s="156"/>
      <c r="E883" s="156"/>
      <c r="F883" s="63"/>
      <c r="G883" s="4"/>
    </row>
    <row r="884" spans="1:7" s="79" customFormat="1" hidden="1">
      <c r="A884" s="17"/>
      <c r="B884" s="17"/>
      <c r="C884" s="156"/>
      <c r="D884" s="156"/>
      <c r="E884" s="156"/>
      <c r="F884" s="63"/>
      <c r="G884" s="4"/>
    </row>
    <row r="885" spans="1:7" s="79" customFormat="1" hidden="1">
      <c r="A885" s="17"/>
      <c r="B885" s="17"/>
      <c r="C885" s="156"/>
      <c r="D885" s="156"/>
      <c r="E885" s="156"/>
      <c r="F885" s="63"/>
      <c r="G885" s="4"/>
    </row>
    <row r="886" spans="1:7" s="79" customFormat="1" hidden="1">
      <c r="A886" s="17"/>
      <c r="B886" s="17"/>
      <c r="C886" s="156"/>
      <c r="D886" s="156"/>
      <c r="E886" s="156"/>
      <c r="F886" s="63"/>
      <c r="G886" s="4"/>
    </row>
    <row r="887" spans="1:7" s="79" customFormat="1" hidden="1">
      <c r="A887" s="17"/>
      <c r="B887" s="17"/>
      <c r="C887" s="156"/>
      <c r="D887" s="156"/>
      <c r="E887" s="156"/>
      <c r="F887" s="63"/>
      <c r="G887" s="4"/>
    </row>
    <row r="888" spans="1:7" s="79" customFormat="1" hidden="1">
      <c r="A888" s="17"/>
      <c r="B888" s="17"/>
      <c r="C888" s="156"/>
      <c r="D888" s="156"/>
      <c r="E888" s="156"/>
      <c r="F888" s="63"/>
      <c r="G888" s="4"/>
    </row>
    <row r="889" spans="1:7" s="79" customFormat="1" hidden="1">
      <c r="A889" s="17"/>
      <c r="B889" s="17"/>
      <c r="C889" s="156"/>
      <c r="D889" s="156"/>
      <c r="E889" s="156"/>
      <c r="F889" s="63"/>
      <c r="G889" s="4"/>
    </row>
    <row r="890" spans="1:7" s="79" customFormat="1" hidden="1">
      <c r="A890" s="17"/>
      <c r="B890" s="17"/>
      <c r="C890" s="156"/>
      <c r="D890" s="156"/>
      <c r="E890" s="156"/>
      <c r="F890" s="63"/>
      <c r="G890" s="4"/>
    </row>
    <row r="891" spans="1:7" s="79" customFormat="1" hidden="1">
      <c r="A891" s="17"/>
      <c r="B891" s="17"/>
      <c r="C891" s="156"/>
      <c r="D891" s="156"/>
      <c r="E891" s="156"/>
      <c r="F891" s="63"/>
      <c r="G891" s="4"/>
    </row>
    <row r="892" spans="1:7" s="79" customFormat="1" hidden="1">
      <c r="A892" s="17"/>
      <c r="B892" s="17"/>
      <c r="C892" s="156"/>
      <c r="D892" s="156"/>
      <c r="E892" s="156"/>
      <c r="F892" s="63"/>
      <c r="G892" s="4"/>
    </row>
    <row r="893" spans="1:7" s="79" customFormat="1" hidden="1">
      <c r="A893" s="17"/>
      <c r="B893" s="17"/>
      <c r="C893" s="156"/>
      <c r="D893" s="156"/>
      <c r="E893" s="156"/>
      <c r="F893" s="63"/>
      <c r="G893" s="4"/>
    </row>
    <row r="894" spans="1:7" s="79" customFormat="1" hidden="1">
      <c r="A894" s="17"/>
      <c r="B894" s="17"/>
      <c r="C894" s="156"/>
      <c r="D894" s="156"/>
      <c r="E894" s="156"/>
      <c r="F894" s="63"/>
      <c r="G894" s="4"/>
    </row>
    <row r="895" spans="1:7" s="79" customFormat="1" hidden="1">
      <c r="A895" s="17"/>
      <c r="B895" s="17"/>
      <c r="C895" s="156"/>
      <c r="D895" s="156"/>
      <c r="E895" s="156"/>
      <c r="F895" s="63"/>
      <c r="G895" s="4"/>
    </row>
    <row r="896" spans="1:7" s="79" customFormat="1" hidden="1">
      <c r="A896" s="17"/>
      <c r="B896" s="17"/>
      <c r="C896" s="156"/>
      <c r="D896" s="156"/>
      <c r="E896" s="156"/>
      <c r="F896" s="63"/>
      <c r="G896" s="4"/>
    </row>
    <row r="897" spans="1:7" s="79" customFormat="1" hidden="1">
      <c r="A897" s="17"/>
      <c r="B897" s="17"/>
      <c r="C897" s="156"/>
      <c r="D897" s="156"/>
      <c r="E897" s="156"/>
      <c r="F897" s="63"/>
      <c r="G897" s="4"/>
    </row>
    <row r="898" spans="1:7" s="79" customFormat="1" hidden="1">
      <c r="A898" s="17"/>
      <c r="B898" s="17"/>
      <c r="C898" s="156"/>
      <c r="D898" s="156"/>
      <c r="E898" s="156"/>
      <c r="F898" s="63"/>
      <c r="G898" s="4"/>
    </row>
    <row r="899" spans="1:7" s="79" customFormat="1" hidden="1">
      <c r="A899" s="17"/>
      <c r="B899" s="17"/>
      <c r="C899" s="156"/>
      <c r="D899" s="156"/>
      <c r="E899" s="156"/>
      <c r="F899" s="63"/>
      <c r="G899" s="4"/>
    </row>
    <row r="900" spans="1:7" s="79" customFormat="1" hidden="1">
      <c r="A900" s="17"/>
      <c r="B900" s="17"/>
      <c r="C900" s="156"/>
      <c r="D900" s="156"/>
      <c r="E900" s="156"/>
      <c r="F900" s="63"/>
      <c r="G900" s="4"/>
    </row>
    <row r="901" spans="1:7" s="79" customFormat="1" hidden="1">
      <c r="A901" s="17"/>
      <c r="B901" s="17"/>
      <c r="C901" s="156"/>
      <c r="D901" s="156"/>
      <c r="E901" s="156"/>
      <c r="F901" s="63"/>
      <c r="G901" s="4"/>
    </row>
    <row r="902" spans="1:7" s="79" customFormat="1">
      <c r="A902" s="17"/>
      <c r="B902" s="17"/>
      <c r="C902" s="306" t="s">
        <v>545</v>
      </c>
      <c r="D902" s="306"/>
      <c r="E902" s="306"/>
      <c r="F902" s="63"/>
      <c r="G902" s="4"/>
    </row>
    <row r="903" spans="1:7" s="79" customFormat="1">
      <c r="A903" s="17"/>
      <c r="B903" s="17"/>
      <c r="C903" s="190"/>
      <c r="D903" s="190"/>
      <c r="E903" s="190"/>
      <c r="F903" s="63"/>
      <c r="G903" s="4"/>
    </row>
    <row r="904" spans="1:7" s="79" customFormat="1">
      <c r="A904" s="17"/>
      <c r="B904" s="17"/>
      <c r="C904" s="190"/>
      <c r="D904" s="190"/>
      <c r="E904" s="190"/>
      <c r="F904" s="63"/>
      <c r="G904" s="4"/>
    </row>
    <row r="905" spans="1:7">
      <c r="A905" s="17"/>
      <c r="B905" s="17"/>
      <c r="C905" s="4"/>
      <c r="D905" s="4"/>
      <c r="E905" s="4"/>
      <c r="F905" s="9"/>
      <c r="G905" s="4"/>
    </row>
    <row r="906" spans="1:7">
      <c r="A906" s="17"/>
      <c r="B906" s="17"/>
      <c r="C906" s="71"/>
      <c r="D906" s="71"/>
      <c r="E906" s="71"/>
      <c r="F906" s="9"/>
      <c r="G906" s="4"/>
    </row>
    <row r="907" spans="1:7" ht="30.75" customHeight="1">
      <c r="A907" s="309" t="s">
        <v>786</v>
      </c>
      <c r="B907" s="309"/>
      <c r="C907" s="309"/>
      <c r="D907" s="309"/>
      <c r="E907" s="309"/>
      <c r="F907" s="309"/>
      <c r="G907" s="4"/>
    </row>
    <row r="908" spans="1:7">
      <c r="A908" s="17"/>
      <c r="B908" s="17"/>
      <c r="C908" s="71"/>
      <c r="D908" s="71"/>
      <c r="E908" s="71"/>
      <c r="F908" s="9"/>
      <c r="G908" s="4"/>
    </row>
    <row r="909" spans="1:7">
      <c r="A909" s="224" t="s">
        <v>319</v>
      </c>
      <c r="B909" s="224"/>
      <c r="C909" s="224"/>
      <c r="D909" s="224"/>
      <c r="E909" s="224"/>
      <c r="F909" s="125">
        <f>F910+F930+F932+F936</f>
        <v>1871040.24</v>
      </c>
      <c r="G909" s="4"/>
    </row>
    <row r="910" spans="1:7">
      <c r="A910" s="17"/>
      <c r="B910" s="22" t="s">
        <v>61</v>
      </c>
      <c r="C910" s="225" t="s">
        <v>62</v>
      </c>
      <c r="D910" s="225"/>
      <c r="E910" s="225"/>
      <c r="F910" s="27">
        <f>F911+F916+F927</f>
        <v>382594.56</v>
      </c>
      <c r="G910" s="4"/>
    </row>
    <row r="911" spans="1:7">
      <c r="A911" s="17"/>
      <c r="B911" s="23" t="s">
        <v>320</v>
      </c>
      <c r="C911" s="223" t="s">
        <v>321</v>
      </c>
      <c r="D911" s="223"/>
      <c r="E911" s="223"/>
      <c r="F911" s="14">
        <f>E912+E913+E914+E915</f>
        <v>84285.06</v>
      </c>
      <c r="G911" s="4"/>
    </row>
    <row r="912" spans="1:7">
      <c r="A912" s="17"/>
      <c r="B912" s="17"/>
      <c r="C912" s="223" t="s">
        <v>516</v>
      </c>
      <c r="D912" s="223"/>
      <c r="E912" s="40">
        <v>71010.06</v>
      </c>
      <c r="F912" s="9"/>
      <c r="G912" s="4"/>
    </row>
    <row r="913" spans="1:7" ht="30.75" customHeight="1">
      <c r="A913" s="17"/>
      <c r="B913" s="17"/>
      <c r="C913" s="223" t="s">
        <v>700</v>
      </c>
      <c r="D913" s="223"/>
      <c r="E913" s="40">
        <v>12175</v>
      </c>
      <c r="F913" s="9"/>
      <c r="G913" s="4"/>
    </row>
    <row r="914" spans="1:7" s="77" customFormat="1" ht="28.5" customHeight="1">
      <c r="A914" s="17"/>
      <c r="B914" s="17"/>
      <c r="C914" s="223" t="s">
        <v>701</v>
      </c>
      <c r="D914" s="223"/>
      <c r="E914" s="40">
        <v>1100</v>
      </c>
      <c r="F914" s="9"/>
      <c r="G914" s="4"/>
    </row>
    <row r="915" spans="1:7" s="77" customFormat="1" ht="33" customHeight="1">
      <c r="A915" s="17"/>
      <c r="B915" s="17"/>
      <c r="C915" s="226"/>
      <c r="D915" s="226"/>
      <c r="E915" s="65"/>
      <c r="F915" s="9"/>
      <c r="G915" s="4"/>
    </row>
    <row r="916" spans="1:7">
      <c r="A916" s="17"/>
      <c r="B916" s="23" t="s">
        <v>322</v>
      </c>
      <c r="C916" s="223" t="s">
        <v>512</v>
      </c>
      <c r="D916" s="223"/>
      <c r="E916" s="223"/>
      <c r="F916" s="14">
        <f>E917+E918+E919+E920+E921+E923+E924+E925+E926</f>
        <v>290659.5</v>
      </c>
      <c r="G916" s="4"/>
    </row>
    <row r="917" spans="1:7" ht="42" customHeight="1">
      <c r="A917" s="17"/>
      <c r="B917" s="17"/>
      <c r="C917" s="223" t="s">
        <v>613</v>
      </c>
      <c r="D917" s="223"/>
      <c r="E917" s="40">
        <v>5739.63</v>
      </c>
      <c r="F917" s="9"/>
      <c r="G917" s="4"/>
    </row>
    <row r="918" spans="1:7" ht="34.5" customHeight="1">
      <c r="A918" s="17"/>
      <c r="B918" s="17"/>
      <c r="C918" s="223" t="s">
        <v>614</v>
      </c>
      <c r="D918" s="223"/>
      <c r="E918" s="40">
        <v>368.23</v>
      </c>
      <c r="F918" s="9"/>
      <c r="G918" s="4"/>
    </row>
    <row r="919" spans="1:7" ht="20.25" customHeight="1">
      <c r="A919" s="17"/>
      <c r="B919" s="17"/>
      <c r="C919" s="223" t="s">
        <v>615</v>
      </c>
      <c r="D919" s="223"/>
      <c r="E919" s="40">
        <v>165868.44</v>
      </c>
      <c r="F919" s="9"/>
      <c r="G919" s="4"/>
    </row>
    <row r="920" spans="1:7" s="77" customFormat="1" ht="32.25" customHeight="1">
      <c r="A920" s="17"/>
      <c r="B920" s="17"/>
      <c r="C920" s="223" t="s">
        <v>677</v>
      </c>
      <c r="D920" s="223"/>
      <c r="E920" s="40">
        <v>8000</v>
      </c>
      <c r="F920" s="9"/>
      <c r="G920" s="4"/>
    </row>
    <row r="921" spans="1:7" s="79" customFormat="1" ht="48.75" customHeight="1">
      <c r="A921" s="17"/>
      <c r="B921" s="17"/>
      <c r="C921" s="223" t="s">
        <v>702</v>
      </c>
      <c r="D921" s="223"/>
      <c r="E921" s="40">
        <v>23677.5</v>
      </c>
      <c r="F921" s="9"/>
      <c r="G921" s="4"/>
    </row>
    <row r="922" spans="1:7" s="79" customFormat="1" ht="22.5" customHeight="1">
      <c r="A922" s="17"/>
      <c r="B922" s="47"/>
      <c r="C922" s="220"/>
      <c r="D922" s="220"/>
      <c r="E922" s="179"/>
      <c r="F922" s="49"/>
      <c r="G922" s="4"/>
    </row>
    <row r="923" spans="1:7" s="79" customFormat="1" ht="37.5" customHeight="1">
      <c r="A923" s="17"/>
      <c r="B923" s="17"/>
      <c r="C923" s="223" t="s">
        <v>703</v>
      </c>
      <c r="D923" s="223"/>
      <c r="E923" s="40">
        <v>17835</v>
      </c>
      <c r="F923" s="9"/>
      <c r="G923" s="4"/>
    </row>
    <row r="924" spans="1:7" s="79" customFormat="1" ht="34.5" customHeight="1">
      <c r="A924" s="17"/>
      <c r="B924" s="17"/>
      <c r="C924" s="223" t="s">
        <v>704</v>
      </c>
      <c r="D924" s="223"/>
      <c r="E924" s="40">
        <v>16974</v>
      </c>
      <c r="F924" s="9"/>
      <c r="G924" s="4"/>
    </row>
    <row r="925" spans="1:7" s="79" customFormat="1" ht="28.5" customHeight="1">
      <c r="A925" s="17"/>
      <c r="B925" s="17"/>
      <c r="C925" s="232" t="s">
        <v>705</v>
      </c>
      <c r="D925" s="234"/>
      <c r="E925" s="40">
        <v>29261.7</v>
      </c>
      <c r="F925" s="9"/>
      <c r="G925" s="4"/>
    </row>
    <row r="926" spans="1:7" s="77" customFormat="1" ht="30.75" customHeight="1">
      <c r="A926" s="17"/>
      <c r="B926" s="17"/>
      <c r="C926" s="223" t="s">
        <v>616</v>
      </c>
      <c r="D926" s="223"/>
      <c r="E926" s="133">
        <v>22935</v>
      </c>
      <c r="F926" s="9"/>
      <c r="G926" s="4"/>
    </row>
    <row r="927" spans="1:7" ht="15.75" customHeight="1">
      <c r="A927" s="17"/>
      <c r="B927" s="126" t="s">
        <v>323</v>
      </c>
      <c r="C927" s="232" t="s">
        <v>512</v>
      </c>
      <c r="D927" s="235"/>
      <c r="E927" s="234"/>
      <c r="F927" s="14">
        <f>E928+E929</f>
        <v>7650</v>
      </c>
      <c r="G927" s="4"/>
    </row>
    <row r="928" spans="1:7" s="79" customFormat="1" ht="49.5" customHeight="1">
      <c r="A928" s="17"/>
      <c r="B928" s="47"/>
      <c r="C928" s="223" t="s">
        <v>613</v>
      </c>
      <c r="D928" s="223"/>
      <c r="E928" s="133">
        <v>7650</v>
      </c>
      <c r="F928" s="49"/>
      <c r="G928" s="4"/>
    </row>
    <row r="929" spans="1:7" s="79" customFormat="1" ht="25.5" customHeight="1">
      <c r="A929" s="17"/>
      <c r="B929" s="47"/>
      <c r="C929" s="232"/>
      <c r="D929" s="242"/>
      <c r="E929" s="133"/>
      <c r="F929" s="49"/>
      <c r="G929" s="4"/>
    </row>
    <row r="930" spans="1:7">
      <c r="A930" s="17"/>
      <c r="B930" s="22" t="s">
        <v>158</v>
      </c>
      <c r="C930" s="225" t="s">
        <v>159</v>
      </c>
      <c r="D930" s="225"/>
      <c r="E930" s="225"/>
      <c r="F930" s="27">
        <f>F931</f>
        <v>31556.83</v>
      </c>
      <c r="G930" s="4"/>
    </row>
    <row r="931" spans="1:7" ht="33" customHeight="1">
      <c r="A931" s="17"/>
      <c r="B931" s="23" t="s">
        <v>324</v>
      </c>
      <c r="C931" s="223" t="s">
        <v>529</v>
      </c>
      <c r="D931" s="223"/>
      <c r="E931" s="223"/>
      <c r="F931" s="14">
        <v>31556.83</v>
      </c>
      <c r="G931" s="4"/>
    </row>
    <row r="932" spans="1:7">
      <c r="A932" s="17"/>
      <c r="B932" s="22" t="s">
        <v>63</v>
      </c>
      <c r="C932" s="225" t="s">
        <v>64</v>
      </c>
      <c r="D932" s="225"/>
      <c r="E932" s="225"/>
      <c r="F932" s="27">
        <f>F933</f>
        <v>429951.1</v>
      </c>
      <c r="G932" s="4"/>
    </row>
    <row r="933" spans="1:7">
      <c r="A933" s="17"/>
      <c r="B933" s="23" t="s">
        <v>322</v>
      </c>
      <c r="C933" s="223" t="s">
        <v>512</v>
      </c>
      <c r="D933" s="223"/>
      <c r="E933" s="223"/>
      <c r="F933" s="14">
        <v>429951.1</v>
      </c>
      <c r="G933" s="4"/>
    </row>
    <row r="934" spans="1:7">
      <c r="A934" s="17"/>
      <c r="B934" s="17"/>
      <c r="C934" s="223" t="s">
        <v>706</v>
      </c>
      <c r="D934" s="223"/>
      <c r="E934" s="223"/>
      <c r="F934" s="9"/>
      <c r="G934" s="4"/>
    </row>
    <row r="935" spans="1:7" s="79" customFormat="1">
      <c r="A935" s="17"/>
      <c r="B935" s="47"/>
      <c r="C935" s="155"/>
      <c r="D935" s="155"/>
      <c r="E935" s="155"/>
      <c r="F935" s="9"/>
      <c r="G935" s="4"/>
    </row>
    <row r="936" spans="1:7" ht="19.5" customHeight="1">
      <c r="A936" s="17"/>
      <c r="B936" s="22" t="s">
        <v>65</v>
      </c>
      <c r="C936" s="225" t="s">
        <v>66</v>
      </c>
      <c r="D936" s="225"/>
      <c r="E936" s="225"/>
      <c r="F936" s="27">
        <f>E937+E938</f>
        <v>1026937.75</v>
      </c>
      <c r="G936" s="4"/>
    </row>
    <row r="937" spans="1:7">
      <c r="A937" s="17"/>
      <c r="B937" s="17"/>
      <c r="C937" s="223" t="s">
        <v>325</v>
      </c>
      <c r="D937" s="223"/>
      <c r="E937" s="133">
        <v>1006801.72</v>
      </c>
      <c r="F937" s="9"/>
      <c r="G937" s="4"/>
    </row>
    <row r="938" spans="1:7" ht="15" customHeight="1">
      <c r="A938" s="17"/>
      <c r="B938" s="17"/>
      <c r="C938" s="223" t="s">
        <v>326</v>
      </c>
      <c r="D938" s="223"/>
      <c r="E938" s="133">
        <v>20136.03</v>
      </c>
      <c r="F938" s="9"/>
      <c r="G938" s="4"/>
    </row>
    <row r="939" spans="1:7" s="79" customFormat="1">
      <c r="A939" s="17"/>
      <c r="B939" s="17"/>
      <c r="C939" s="71"/>
      <c r="D939" s="71"/>
      <c r="E939" s="72"/>
      <c r="F939" s="9"/>
      <c r="G939" s="4"/>
    </row>
    <row r="940" spans="1:7">
      <c r="A940" s="224" t="s">
        <v>327</v>
      </c>
      <c r="B940" s="224"/>
      <c r="C940" s="224"/>
      <c r="D940" s="224"/>
      <c r="E940" s="224"/>
      <c r="F940" s="125">
        <f>F941+F943+F945+F949</f>
        <v>1440135.29</v>
      </c>
      <c r="G940" s="4"/>
    </row>
    <row r="941" spans="1:7" s="79" customFormat="1">
      <c r="A941" s="187"/>
      <c r="B941" s="185" t="s">
        <v>604</v>
      </c>
      <c r="C941" s="236" t="s">
        <v>605</v>
      </c>
      <c r="D941" s="310"/>
      <c r="E941" s="311"/>
      <c r="F941" s="125">
        <f>F942</f>
        <v>3300</v>
      </c>
      <c r="G941" s="4"/>
    </row>
    <row r="942" spans="1:7" s="79" customFormat="1" ht="26.25" customHeight="1">
      <c r="A942" s="187"/>
      <c r="B942" s="186" t="s">
        <v>443</v>
      </c>
      <c r="C942" s="255" t="s">
        <v>678</v>
      </c>
      <c r="D942" s="243"/>
      <c r="E942" s="242"/>
      <c r="F942" s="188">
        <v>3300</v>
      </c>
      <c r="G942" s="4"/>
    </row>
    <row r="943" spans="1:7" s="79" customFormat="1">
      <c r="A943" s="187"/>
      <c r="B943" s="185" t="s">
        <v>606</v>
      </c>
      <c r="C943" s="236" t="s">
        <v>607</v>
      </c>
      <c r="D943" s="237"/>
      <c r="E943" s="238"/>
      <c r="F943" s="125">
        <f>F944</f>
        <v>0</v>
      </c>
      <c r="G943" s="4"/>
    </row>
    <row r="944" spans="1:7" s="79" customFormat="1" ht="47.25" customHeight="1">
      <c r="A944" s="187"/>
      <c r="B944" s="23" t="s">
        <v>315</v>
      </c>
      <c r="C944" s="239" t="s">
        <v>643</v>
      </c>
      <c r="D944" s="239"/>
      <c r="E944" s="239"/>
      <c r="F944" s="125">
        <v>0</v>
      </c>
      <c r="G944" s="4"/>
    </row>
    <row r="945" spans="1:7">
      <c r="A945" s="17"/>
      <c r="B945" s="22" t="s">
        <v>160</v>
      </c>
      <c r="C945" s="225" t="s">
        <v>161</v>
      </c>
      <c r="D945" s="225"/>
      <c r="E945" s="225"/>
      <c r="F945" s="27">
        <f>F946</f>
        <v>557302.4</v>
      </c>
      <c r="G945" s="4"/>
    </row>
    <row r="946" spans="1:7" ht="45" customHeight="1">
      <c r="A946" s="17"/>
      <c r="B946" s="23" t="s">
        <v>315</v>
      </c>
      <c r="C946" s="239" t="s">
        <v>643</v>
      </c>
      <c r="D946" s="239"/>
      <c r="E946" s="239"/>
      <c r="F946" s="14">
        <v>557302.4</v>
      </c>
      <c r="G946" s="4"/>
    </row>
    <row r="947" spans="1:7" ht="18.75" customHeight="1">
      <c r="A947" s="17"/>
      <c r="B947" s="17"/>
      <c r="C947" s="223" t="s">
        <v>707</v>
      </c>
      <c r="D947" s="223"/>
      <c r="E947" s="40"/>
      <c r="F947" s="9"/>
      <c r="G947" s="4"/>
    </row>
    <row r="948" spans="1:7">
      <c r="A948" s="17"/>
      <c r="B948" s="17"/>
      <c r="C948" s="223"/>
      <c r="D948" s="223"/>
      <c r="E948" s="40"/>
      <c r="F948" s="9"/>
      <c r="G948" s="4"/>
    </row>
    <row r="949" spans="1:7">
      <c r="A949" s="17"/>
      <c r="B949" s="22" t="s">
        <v>67</v>
      </c>
      <c r="C949" s="225" t="s">
        <v>68</v>
      </c>
      <c r="D949" s="225"/>
      <c r="E949" s="225"/>
      <c r="F949" s="27">
        <f>F950+F952+F965</f>
        <v>879532.89</v>
      </c>
      <c r="G949" s="4"/>
    </row>
    <row r="950" spans="1:7">
      <c r="A950" s="17"/>
      <c r="B950" s="23" t="s">
        <v>328</v>
      </c>
      <c r="C950" s="223" t="s">
        <v>329</v>
      </c>
      <c r="D950" s="223"/>
      <c r="E950" s="223"/>
      <c r="F950" s="14">
        <v>35738.720000000001</v>
      </c>
      <c r="G950" s="4"/>
    </row>
    <row r="951" spans="1:7" ht="31.5" customHeight="1">
      <c r="A951" s="17"/>
      <c r="B951" s="23"/>
      <c r="C951" s="223" t="s">
        <v>330</v>
      </c>
      <c r="D951" s="223"/>
      <c r="E951" s="223"/>
      <c r="F951" s="9"/>
      <c r="G951" s="4"/>
    </row>
    <row r="952" spans="1:7">
      <c r="A952" s="17"/>
      <c r="B952" s="23" t="s">
        <v>320</v>
      </c>
      <c r="C952" s="223" t="s">
        <v>331</v>
      </c>
      <c r="D952" s="223"/>
      <c r="E952" s="223"/>
      <c r="F952" s="14">
        <f>E953+E954+E956+E957+E958+E959+E960+E961+E962+E963+E964</f>
        <v>347966.82</v>
      </c>
      <c r="G952" s="4"/>
    </row>
    <row r="953" spans="1:7">
      <c r="A953" s="17"/>
      <c r="B953" s="17"/>
      <c r="C953" s="223" t="s">
        <v>332</v>
      </c>
      <c r="D953" s="223"/>
      <c r="E953" s="40">
        <v>24547.86</v>
      </c>
      <c r="F953" s="9"/>
      <c r="G953" s="4"/>
    </row>
    <row r="954" spans="1:7" ht="41.25" customHeight="1">
      <c r="A954" s="17"/>
      <c r="B954" s="17"/>
      <c r="C954" s="226" t="s">
        <v>555</v>
      </c>
      <c r="D954" s="226"/>
      <c r="E954" s="217">
        <v>136114.26</v>
      </c>
      <c r="F954" s="9"/>
      <c r="G954" s="4"/>
    </row>
    <row r="955" spans="1:7" s="79" customFormat="1" ht="17.25" customHeight="1">
      <c r="A955" s="17"/>
      <c r="B955" s="17"/>
      <c r="C955" s="220"/>
      <c r="D955" s="220"/>
      <c r="E955" s="179"/>
      <c r="F955" s="9"/>
      <c r="G955" s="4"/>
    </row>
    <row r="956" spans="1:7">
      <c r="A956" s="17"/>
      <c r="B956" s="17"/>
      <c r="C956" s="223" t="s">
        <v>333</v>
      </c>
      <c r="D956" s="223"/>
      <c r="E956" s="40">
        <v>2290.2600000000002</v>
      </c>
      <c r="F956" s="9"/>
      <c r="G956" s="4"/>
    </row>
    <row r="957" spans="1:7">
      <c r="A957" s="17"/>
      <c r="B957" s="17"/>
      <c r="C957" s="223" t="s">
        <v>617</v>
      </c>
      <c r="D957" s="223"/>
      <c r="E957" s="40">
        <v>35364.800000000003</v>
      </c>
      <c r="F957" s="9"/>
      <c r="G957" s="4"/>
    </row>
    <row r="958" spans="1:7">
      <c r="A958" s="17"/>
      <c r="B958" s="17"/>
      <c r="C958" s="223" t="s">
        <v>619</v>
      </c>
      <c r="D958" s="223"/>
      <c r="E958" s="40">
        <v>36307</v>
      </c>
      <c r="F958" s="9"/>
      <c r="G958" s="4"/>
    </row>
    <row r="959" spans="1:7" s="77" customFormat="1">
      <c r="A959" s="17"/>
      <c r="B959" s="17"/>
      <c r="C959" s="223" t="s">
        <v>618</v>
      </c>
      <c r="D959" s="223"/>
      <c r="E959" s="40">
        <v>8808</v>
      </c>
      <c r="F959" s="9"/>
      <c r="G959" s="4"/>
    </row>
    <row r="960" spans="1:7" s="77" customFormat="1">
      <c r="A960" s="17"/>
      <c r="B960" s="17"/>
      <c r="C960" s="223" t="s">
        <v>620</v>
      </c>
      <c r="D960" s="223"/>
      <c r="E960" s="40">
        <v>12595.2</v>
      </c>
      <c r="F960" s="9"/>
      <c r="G960" s="4"/>
    </row>
    <row r="961" spans="1:7">
      <c r="A961" s="17"/>
      <c r="B961" s="17"/>
      <c r="C961" s="223" t="s">
        <v>621</v>
      </c>
      <c r="D961" s="223"/>
      <c r="E961" s="40">
        <v>14958</v>
      </c>
      <c r="F961" s="9"/>
      <c r="G961" s="4"/>
    </row>
    <row r="962" spans="1:7" s="79" customFormat="1" ht="27.75" customHeight="1">
      <c r="A962" s="17"/>
      <c r="B962" s="17"/>
      <c r="C962" s="232" t="s">
        <v>708</v>
      </c>
      <c r="D962" s="234"/>
      <c r="E962" s="65">
        <v>7908</v>
      </c>
      <c r="F962" s="9"/>
      <c r="G962" s="4"/>
    </row>
    <row r="963" spans="1:7" s="79" customFormat="1" ht="17.25" customHeight="1">
      <c r="A963" s="17"/>
      <c r="B963" s="17"/>
      <c r="C963" s="232" t="s">
        <v>709</v>
      </c>
      <c r="D963" s="234"/>
      <c r="E963" s="65">
        <v>69073.440000000002</v>
      </c>
      <c r="F963" s="9"/>
      <c r="G963" s="4"/>
    </row>
    <row r="964" spans="1:7" s="79" customFormat="1" ht="17.25" customHeight="1">
      <c r="A964" s="17"/>
      <c r="B964" s="17"/>
      <c r="C964" s="232"/>
      <c r="D964" s="234"/>
      <c r="E964" s="65"/>
      <c r="F964" s="9"/>
      <c r="G964" s="4"/>
    </row>
    <row r="965" spans="1:7">
      <c r="A965" s="17"/>
      <c r="B965" s="23" t="s">
        <v>322</v>
      </c>
      <c r="C965" s="223" t="s">
        <v>512</v>
      </c>
      <c r="D965" s="223"/>
      <c r="E965" s="223"/>
      <c r="F965" s="14">
        <f>E966+E967+E968+E969+E970+E971+E972+E973</f>
        <v>495827.35</v>
      </c>
      <c r="G965" s="4"/>
    </row>
    <row r="966" spans="1:7" ht="33.75" customHeight="1">
      <c r="A966" s="17"/>
      <c r="B966" s="17"/>
      <c r="C966" s="223" t="s">
        <v>622</v>
      </c>
      <c r="D966" s="223"/>
      <c r="E966" s="40">
        <v>372439.35</v>
      </c>
      <c r="F966" s="9"/>
      <c r="G966" s="4"/>
    </row>
    <row r="967" spans="1:7" s="79" customFormat="1" ht="15.75" customHeight="1">
      <c r="A967" s="17"/>
      <c r="B967" s="17"/>
      <c r="C967" s="232" t="s">
        <v>710</v>
      </c>
      <c r="D967" s="234"/>
      <c r="E967" s="40">
        <v>23542</v>
      </c>
      <c r="F967" s="9"/>
      <c r="G967" s="4"/>
    </row>
    <row r="968" spans="1:7" s="79" customFormat="1" ht="36.75" customHeight="1">
      <c r="A968" s="17"/>
      <c r="B968" s="17"/>
      <c r="C968" s="232" t="s">
        <v>711</v>
      </c>
      <c r="D968" s="234"/>
      <c r="E968" s="40">
        <v>26599</v>
      </c>
      <c r="F968" s="9"/>
      <c r="G968" s="4"/>
    </row>
    <row r="969" spans="1:7" s="79" customFormat="1" ht="29.25" customHeight="1">
      <c r="A969" s="17"/>
      <c r="B969" s="17"/>
      <c r="C969" s="223" t="s">
        <v>712</v>
      </c>
      <c r="D969" s="223"/>
      <c r="E969" s="40">
        <v>19222</v>
      </c>
      <c r="F969" s="9"/>
      <c r="G969" s="4"/>
    </row>
    <row r="970" spans="1:7" s="79" customFormat="1" ht="31.5" customHeight="1">
      <c r="A970" s="17"/>
      <c r="B970" s="17"/>
      <c r="C970" s="232" t="s">
        <v>713</v>
      </c>
      <c r="D970" s="234"/>
      <c r="E970" s="40">
        <v>2460</v>
      </c>
      <c r="F970" s="9"/>
      <c r="G970" s="4"/>
    </row>
    <row r="971" spans="1:7" s="79" customFormat="1" ht="33" customHeight="1">
      <c r="A971" s="17"/>
      <c r="B971" s="17"/>
      <c r="C971" s="232" t="s">
        <v>714</v>
      </c>
      <c r="D971" s="234"/>
      <c r="E971" s="40">
        <v>2460</v>
      </c>
      <c r="F971" s="9"/>
      <c r="G971" s="4"/>
    </row>
    <row r="972" spans="1:7" s="79" customFormat="1" ht="35.25" customHeight="1">
      <c r="A972" s="17"/>
      <c r="B972" s="17"/>
      <c r="C972" s="232" t="s">
        <v>715</v>
      </c>
      <c r="D972" s="234"/>
      <c r="E972" s="40">
        <v>15000</v>
      </c>
      <c r="F972" s="9"/>
      <c r="G972" s="4"/>
    </row>
    <row r="973" spans="1:7" s="79" customFormat="1" ht="34.5" customHeight="1">
      <c r="A973" s="17"/>
      <c r="B973" s="17"/>
      <c r="C973" s="223" t="s">
        <v>623</v>
      </c>
      <c r="D973" s="223"/>
      <c r="E973" s="40">
        <v>34105</v>
      </c>
      <c r="F973" s="9"/>
      <c r="G973" s="4"/>
    </row>
    <row r="974" spans="1:7" s="79" customFormat="1" ht="18" customHeight="1">
      <c r="A974" s="17"/>
      <c r="B974" s="17"/>
      <c r="C974" s="184"/>
      <c r="D974" s="184"/>
      <c r="E974" s="179"/>
      <c r="F974" s="9"/>
      <c r="G974" s="4"/>
    </row>
    <row r="975" spans="1:7" s="79" customFormat="1" ht="18" customHeight="1">
      <c r="A975" s="312" t="s">
        <v>626</v>
      </c>
      <c r="B975" s="313"/>
      <c r="C975" s="313"/>
      <c r="D975" s="313"/>
      <c r="E975" s="313"/>
      <c r="F975" s="125">
        <f>F976</f>
        <v>27323.7</v>
      </c>
      <c r="G975" s="4"/>
    </row>
    <row r="976" spans="1:7" s="79" customFormat="1" ht="19.5" customHeight="1">
      <c r="A976" s="17"/>
      <c r="B976" s="22" t="s">
        <v>609</v>
      </c>
      <c r="C976" s="225" t="s">
        <v>624</v>
      </c>
      <c r="D976" s="314"/>
      <c r="E976" s="314"/>
      <c r="F976" s="27">
        <f>E977+E980</f>
        <v>27323.7</v>
      </c>
      <c r="G976" s="4"/>
    </row>
    <row r="977" spans="1:7" s="79" customFormat="1" ht="28.5" customHeight="1">
      <c r="A977" s="17"/>
      <c r="B977" s="23" t="s">
        <v>322</v>
      </c>
      <c r="C977" s="232" t="s">
        <v>512</v>
      </c>
      <c r="D977" s="234"/>
      <c r="E977" s="40">
        <f>E978+E979</f>
        <v>27323.7</v>
      </c>
      <c r="F977" s="9"/>
      <c r="G977" s="4"/>
    </row>
    <row r="978" spans="1:7" s="79" customFormat="1" ht="28.5" customHeight="1">
      <c r="A978" s="17"/>
      <c r="B978" s="23"/>
      <c r="C978" s="232" t="s">
        <v>716</v>
      </c>
      <c r="D978" s="242"/>
      <c r="E978" s="40">
        <v>22478.2</v>
      </c>
      <c r="F978" s="9"/>
      <c r="G978" s="4"/>
    </row>
    <row r="979" spans="1:7" s="79" customFormat="1" ht="22.5" customHeight="1">
      <c r="A979" s="17"/>
      <c r="B979" s="23"/>
      <c r="C979" s="232" t="s">
        <v>625</v>
      </c>
      <c r="D979" s="242"/>
      <c r="E979" s="40">
        <v>4845.5</v>
      </c>
      <c r="F979" s="9"/>
      <c r="G979" s="4"/>
    </row>
    <row r="980" spans="1:7" s="79" customFormat="1" ht="34.5" customHeight="1">
      <c r="A980" s="17"/>
      <c r="B980" s="23" t="s">
        <v>323</v>
      </c>
      <c r="C980" s="232" t="s">
        <v>512</v>
      </c>
      <c r="D980" s="234"/>
      <c r="E980" s="40">
        <f>E981</f>
        <v>0</v>
      </c>
      <c r="F980" s="9"/>
      <c r="G980" s="4"/>
    </row>
    <row r="981" spans="1:7" s="79" customFormat="1" ht="18" customHeight="1">
      <c r="A981" s="17"/>
      <c r="B981" s="23"/>
      <c r="C981" s="232"/>
      <c r="D981" s="234"/>
      <c r="E981" s="40"/>
      <c r="F981" s="9"/>
      <c r="G981" s="4"/>
    </row>
    <row r="982" spans="1:7" s="79" customFormat="1">
      <c r="A982" s="17"/>
      <c r="B982" s="17"/>
      <c r="C982" s="117"/>
      <c r="D982" s="117"/>
      <c r="E982" s="72"/>
      <c r="F982" s="9"/>
      <c r="G982" s="4"/>
    </row>
    <row r="983" spans="1:7">
      <c r="A983" s="22" t="s">
        <v>334</v>
      </c>
      <c r="B983" s="22"/>
      <c r="C983" s="134"/>
      <c r="D983" s="134"/>
      <c r="E983" s="39"/>
      <c r="F983" s="125">
        <f>F984</f>
        <v>266975.90000000002</v>
      </c>
      <c r="G983" s="4"/>
    </row>
    <row r="984" spans="1:7">
      <c r="A984" s="17"/>
      <c r="B984" s="22" t="s">
        <v>69</v>
      </c>
      <c r="C984" s="225" t="s">
        <v>70</v>
      </c>
      <c r="D984" s="225"/>
      <c r="E984" s="225"/>
      <c r="F984" s="27">
        <f>F985+F992+F993</f>
        <v>266975.90000000002</v>
      </c>
      <c r="G984" s="4"/>
    </row>
    <row r="985" spans="1:7">
      <c r="A985" s="17"/>
      <c r="B985" s="23" t="s">
        <v>320</v>
      </c>
      <c r="C985" s="223" t="s">
        <v>331</v>
      </c>
      <c r="D985" s="223"/>
      <c r="E985" s="223"/>
      <c r="F985" s="14">
        <f>E986+E987+E988+E989+E990+E991</f>
        <v>52262.899999999994</v>
      </c>
      <c r="G985" s="4"/>
    </row>
    <row r="986" spans="1:7">
      <c r="A986" s="17"/>
      <c r="B986" s="17"/>
      <c r="C986" s="232" t="s">
        <v>530</v>
      </c>
      <c r="D986" s="234"/>
      <c r="E986" s="40">
        <v>32954</v>
      </c>
      <c r="F986" s="9"/>
      <c r="G986" s="4"/>
    </row>
    <row r="987" spans="1:7">
      <c r="A987" s="17"/>
      <c r="B987" s="17"/>
      <c r="C987" s="223" t="s">
        <v>335</v>
      </c>
      <c r="D987" s="223"/>
      <c r="E987" s="40">
        <v>6568.2</v>
      </c>
      <c r="F987" s="9"/>
      <c r="G987" s="4"/>
    </row>
    <row r="988" spans="1:7">
      <c r="A988" s="17"/>
      <c r="B988" s="17"/>
      <c r="C988" s="223" t="s">
        <v>556</v>
      </c>
      <c r="D988" s="223"/>
      <c r="E988" s="40">
        <v>12740.7</v>
      </c>
      <c r="F988" s="9"/>
      <c r="G988" s="4"/>
    </row>
    <row r="989" spans="1:7" s="79" customFormat="1">
      <c r="A989" s="17"/>
      <c r="B989" s="17"/>
      <c r="C989" s="232" t="s">
        <v>557</v>
      </c>
      <c r="D989" s="234"/>
      <c r="E989" s="40">
        <v>0</v>
      </c>
      <c r="F989" s="9"/>
      <c r="G989" s="4"/>
    </row>
    <row r="990" spans="1:7">
      <c r="A990" s="17"/>
      <c r="B990" s="17"/>
      <c r="C990" s="223" t="s">
        <v>336</v>
      </c>
      <c r="D990" s="223"/>
      <c r="E990" s="40">
        <v>0</v>
      </c>
      <c r="F990" s="9"/>
      <c r="G990" s="4"/>
    </row>
    <row r="991" spans="1:7" ht="14.25" customHeight="1">
      <c r="A991" s="17"/>
      <c r="B991" s="47"/>
      <c r="C991" s="315"/>
      <c r="D991" s="315"/>
      <c r="E991" s="179"/>
      <c r="F991" s="49"/>
      <c r="G991" s="4"/>
    </row>
    <row r="992" spans="1:7">
      <c r="A992" s="17"/>
      <c r="B992" s="23" t="s">
        <v>337</v>
      </c>
      <c r="C992" s="223" t="s">
        <v>338</v>
      </c>
      <c r="D992" s="223"/>
      <c r="E992" s="223"/>
      <c r="F992" s="14">
        <v>214713</v>
      </c>
      <c r="G992" s="4"/>
    </row>
    <row r="993" spans="1:7">
      <c r="A993" s="17"/>
      <c r="B993" s="23" t="s">
        <v>339</v>
      </c>
      <c r="C993" s="223" t="s">
        <v>340</v>
      </c>
      <c r="D993" s="223"/>
      <c r="E993" s="223"/>
      <c r="F993" s="14">
        <v>0</v>
      </c>
      <c r="G993" s="4"/>
    </row>
    <row r="994" spans="1:7" ht="15" customHeight="1">
      <c r="A994" s="17"/>
      <c r="B994" s="17"/>
      <c r="C994" s="223"/>
      <c r="D994" s="223"/>
      <c r="E994" s="223"/>
      <c r="F994" s="9"/>
      <c r="G994" s="4"/>
    </row>
    <row r="995" spans="1:7" s="79" customFormat="1" ht="0.75" customHeight="1">
      <c r="A995" s="17"/>
      <c r="B995" s="17"/>
      <c r="C995" s="176"/>
      <c r="D995" s="176"/>
      <c r="E995" s="176"/>
      <c r="F995" s="9"/>
      <c r="G995" s="4"/>
    </row>
    <row r="996" spans="1:7" s="79" customFormat="1" ht="15" hidden="1" customHeight="1">
      <c r="A996" s="17"/>
      <c r="B996" s="17"/>
      <c r="C996" s="176"/>
      <c r="D996" s="176"/>
      <c r="E996" s="176"/>
      <c r="F996" s="9"/>
      <c r="G996" s="4"/>
    </row>
    <row r="997" spans="1:7" s="79" customFormat="1" ht="15" hidden="1" customHeight="1">
      <c r="A997" s="17"/>
      <c r="B997" s="17"/>
      <c r="C997" s="176"/>
      <c r="D997" s="176"/>
      <c r="E997" s="176"/>
      <c r="F997" s="9"/>
      <c r="G997" s="4"/>
    </row>
    <row r="998" spans="1:7" s="79" customFormat="1" ht="15" hidden="1" customHeight="1">
      <c r="A998" s="17"/>
      <c r="B998" s="17"/>
      <c r="C998" s="176"/>
      <c r="D998" s="176"/>
      <c r="E998" s="176"/>
      <c r="F998" s="9"/>
      <c r="G998" s="4"/>
    </row>
    <row r="999" spans="1:7" s="79" customFormat="1" ht="15" hidden="1" customHeight="1">
      <c r="A999" s="17"/>
      <c r="B999" s="17"/>
      <c r="C999" s="167"/>
      <c r="D999" s="167"/>
      <c r="E999" s="167"/>
      <c r="F999" s="9"/>
      <c r="G999" s="4"/>
    </row>
    <row r="1000" spans="1:7" s="79" customFormat="1" ht="15" hidden="1" customHeight="1">
      <c r="A1000" s="17"/>
      <c r="B1000" s="17"/>
      <c r="C1000" s="158"/>
      <c r="D1000" s="158"/>
      <c r="E1000" s="158"/>
      <c r="F1000" s="9"/>
      <c r="G1000" s="4"/>
    </row>
    <row r="1001" spans="1:7">
      <c r="A1001" s="224" t="s">
        <v>341</v>
      </c>
      <c r="B1001" s="224"/>
      <c r="C1001" s="224"/>
      <c r="D1001" s="224"/>
      <c r="E1001" s="224"/>
      <c r="F1001" s="125">
        <f>F1002+F1007</f>
        <v>34111.33</v>
      </c>
      <c r="G1001" s="4"/>
    </row>
    <row r="1002" spans="1:7">
      <c r="A1002" s="23"/>
      <c r="B1002" s="22" t="s">
        <v>162</v>
      </c>
      <c r="C1002" s="225" t="s">
        <v>163</v>
      </c>
      <c r="D1002" s="225"/>
      <c r="E1002" s="225"/>
      <c r="F1002" s="27">
        <f>F1004+F1006</f>
        <v>33111.33</v>
      </c>
      <c r="G1002" s="4"/>
    </row>
    <row r="1003" spans="1:7" s="79" customFormat="1">
      <c r="A1003" s="47"/>
      <c r="B1003" s="164"/>
      <c r="C1003" s="147"/>
      <c r="D1003" s="147"/>
      <c r="E1003" s="147"/>
      <c r="F1003" s="162"/>
      <c r="G1003" s="4"/>
    </row>
    <row r="1004" spans="1:7">
      <c r="A1004" s="17"/>
      <c r="B1004" s="23" t="s">
        <v>320</v>
      </c>
      <c r="C1004" s="223" t="s">
        <v>331</v>
      </c>
      <c r="D1004" s="223"/>
      <c r="E1004" s="223"/>
      <c r="F1004" s="14">
        <v>21512.43</v>
      </c>
      <c r="G1004" s="4"/>
    </row>
    <row r="1005" spans="1:7" ht="26.25" customHeight="1">
      <c r="A1005" s="17"/>
      <c r="B1005" s="17"/>
      <c r="C1005" s="226" t="s">
        <v>342</v>
      </c>
      <c r="D1005" s="226"/>
      <c r="E1005" s="226"/>
      <c r="F1005" s="9"/>
      <c r="G1005" s="4"/>
    </row>
    <row r="1006" spans="1:7">
      <c r="A1006" s="17"/>
      <c r="B1006" s="23" t="s">
        <v>322</v>
      </c>
      <c r="C1006" s="223" t="s">
        <v>512</v>
      </c>
      <c r="D1006" s="223"/>
      <c r="E1006" s="223"/>
      <c r="F1006" s="14">
        <v>11598.9</v>
      </c>
      <c r="G1006" s="4"/>
    </row>
    <row r="1007" spans="1:7">
      <c r="A1007" s="17"/>
      <c r="B1007" s="22" t="s">
        <v>71</v>
      </c>
      <c r="C1007" s="225" t="s">
        <v>72</v>
      </c>
      <c r="D1007" s="225"/>
      <c r="E1007" s="225"/>
      <c r="F1007" s="27">
        <f>F1008</f>
        <v>1000</v>
      </c>
      <c r="G1007" s="4"/>
    </row>
    <row r="1008" spans="1:7">
      <c r="A1008" s="17"/>
      <c r="B1008" s="23" t="s">
        <v>320</v>
      </c>
      <c r="C1008" s="223" t="s">
        <v>331</v>
      </c>
      <c r="D1008" s="223"/>
      <c r="E1008" s="223"/>
      <c r="F1008" s="14">
        <v>1000</v>
      </c>
      <c r="G1008" s="4"/>
    </row>
    <row r="1009" spans="1:7" ht="15" customHeight="1">
      <c r="A1009" s="17"/>
      <c r="B1009" s="17"/>
      <c r="C1009" s="223" t="s">
        <v>343</v>
      </c>
      <c r="D1009" s="223"/>
      <c r="E1009" s="223"/>
      <c r="F1009" s="49"/>
      <c r="G1009" s="4"/>
    </row>
    <row r="1010" spans="1:7">
      <c r="A1010" s="17"/>
      <c r="B1010" s="17"/>
      <c r="C1010" s="71"/>
      <c r="D1010" s="71"/>
      <c r="E1010" s="72"/>
      <c r="F1010" s="9"/>
      <c r="G1010" s="4"/>
    </row>
    <row r="1011" spans="1:7">
      <c r="A1011" s="316" t="s">
        <v>344</v>
      </c>
      <c r="B1011" s="224"/>
      <c r="C1011" s="224"/>
      <c r="D1011" s="224"/>
      <c r="E1011" s="224"/>
      <c r="F1011" s="125">
        <f>F1012+F1016+F1031+F1077+F1079+F1086</f>
        <v>3227126.0500000003</v>
      </c>
      <c r="G1011" s="4"/>
    </row>
    <row r="1012" spans="1:7">
      <c r="A1012" s="47"/>
      <c r="B1012" s="22" t="s">
        <v>73</v>
      </c>
      <c r="C1012" s="225" t="s">
        <v>74</v>
      </c>
      <c r="D1012" s="225"/>
      <c r="E1012" s="225"/>
      <c r="F1012" s="27">
        <f>F1013+F1014+F1015</f>
        <v>71600</v>
      </c>
      <c r="G1012" s="4"/>
    </row>
    <row r="1013" spans="1:7">
      <c r="A1013" s="47"/>
      <c r="B1013" s="23" t="s">
        <v>345</v>
      </c>
      <c r="C1013" s="223" t="s">
        <v>348</v>
      </c>
      <c r="D1013" s="223"/>
      <c r="E1013" s="223"/>
      <c r="F1013" s="14">
        <v>59600</v>
      </c>
      <c r="G1013" s="4"/>
    </row>
    <row r="1014" spans="1:7">
      <c r="A1014" s="47"/>
      <c r="B1014" s="23" t="s">
        <v>346</v>
      </c>
      <c r="C1014" s="223" t="s">
        <v>349</v>
      </c>
      <c r="D1014" s="223"/>
      <c r="E1014" s="223"/>
      <c r="F1014" s="14">
        <v>8000</v>
      </c>
      <c r="G1014" s="4"/>
    </row>
    <row r="1015" spans="1:7">
      <c r="A1015" s="47"/>
      <c r="B1015" s="23" t="s">
        <v>347</v>
      </c>
      <c r="C1015" s="223" t="s">
        <v>350</v>
      </c>
      <c r="D1015" s="223"/>
      <c r="E1015" s="223"/>
      <c r="F1015" s="14">
        <v>4000</v>
      </c>
      <c r="G1015" s="4"/>
    </row>
    <row r="1016" spans="1:7">
      <c r="A1016" s="47"/>
      <c r="B1016" s="22" t="s">
        <v>164</v>
      </c>
      <c r="C1016" s="225" t="s">
        <v>165</v>
      </c>
      <c r="D1016" s="225"/>
      <c r="E1016" s="225"/>
      <c r="F1016" s="27">
        <f>F1017+F1019+F1021+F1023+F1030</f>
        <v>143200.13999999998</v>
      </c>
      <c r="G1016" s="4"/>
    </row>
    <row r="1017" spans="1:7">
      <c r="A1017" s="47"/>
      <c r="B1017" s="23" t="s">
        <v>351</v>
      </c>
      <c r="C1017" s="223" t="s">
        <v>352</v>
      </c>
      <c r="D1017" s="223"/>
      <c r="E1017" s="223"/>
      <c r="F1017" s="14">
        <v>116358.75</v>
      </c>
      <c r="G1017" s="4"/>
    </row>
    <row r="1018" spans="1:7">
      <c r="A1018" s="17"/>
      <c r="B1018" s="17"/>
      <c r="C1018" s="226" t="s">
        <v>353</v>
      </c>
      <c r="D1018" s="226"/>
      <c r="E1018" s="226"/>
      <c r="F1018" s="9"/>
      <c r="G1018" s="4"/>
    </row>
    <row r="1019" spans="1:7" s="79" customFormat="1" ht="29.25" customHeight="1">
      <c r="A1019" s="17"/>
      <c r="B1019" s="23" t="s">
        <v>628</v>
      </c>
      <c r="C1019" s="232" t="s">
        <v>629</v>
      </c>
      <c r="D1019" s="235"/>
      <c r="E1019" s="234"/>
      <c r="F1019" s="14">
        <v>11099.99</v>
      </c>
      <c r="G1019" s="4"/>
    </row>
    <row r="1020" spans="1:7" s="79" customFormat="1">
      <c r="A1020" s="17"/>
      <c r="B1020" s="17"/>
      <c r="C1020" s="232" t="s">
        <v>630</v>
      </c>
      <c r="D1020" s="235"/>
      <c r="E1020" s="234"/>
      <c r="F1020" s="9"/>
      <c r="G1020" s="4"/>
    </row>
    <row r="1021" spans="1:7" s="64" customFormat="1">
      <c r="A1021" s="17"/>
      <c r="B1021" s="23" t="s">
        <v>328</v>
      </c>
      <c r="C1021" s="223" t="s">
        <v>329</v>
      </c>
      <c r="D1021" s="223"/>
      <c r="E1021" s="223"/>
      <c r="F1021" s="14">
        <v>6235</v>
      </c>
      <c r="G1021" s="4"/>
    </row>
    <row r="1022" spans="1:7" s="64" customFormat="1" ht="30" customHeight="1">
      <c r="A1022" s="17"/>
      <c r="B1022" s="47"/>
      <c r="C1022" s="317" t="s">
        <v>627</v>
      </c>
      <c r="D1022" s="317"/>
      <c r="E1022" s="317"/>
      <c r="F1022" s="9"/>
      <c r="G1022" s="4"/>
    </row>
    <row r="1023" spans="1:7">
      <c r="A1023" s="17"/>
      <c r="B1023" s="23" t="s">
        <v>320</v>
      </c>
      <c r="C1023" s="223" t="s">
        <v>329</v>
      </c>
      <c r="D1023" s="223"/>
      <c r="E1023" s="223"/>
      <c r="F1023" s="14">
        <f>E1024+E1025+E1026+E1027+E1028+E1029</f>
        <v>8764.9</v>
      </c>
      <c r="G1023" s="4"/>
    </row>
    <row r="1024" spans="1:7">
      <c r="A1024" s="17"/>
      <c r="B1024" s="17"/>
      <c r="C1024" s="223" t="s">
        <v>354</v>
      </c>
      <c r="D1024" s="223"/>
      <c r="E1024" s="40">
        <v>2214</v>
      </c>
      <c r="F1024" s="9"/>
      <c r="G1024" s="4"/>
    </row>
    <row r="1025" spans="1:7">
      <c r="A1025" s="17"/>
      <c r="B1025" s="17"/>
      <c r="C1025" s="223" t="s">
        <v>517</v>
      </c>
      <c r="D1025" s="223"/>
      <c r="E1025" s="40">
        <v>370</v>
      </c>
      <c r="F1025" s="9"/>
      <c r="G1025" s="4"/>
    </row>
    <row r="1026" spans="1:7">
      <c r="A1026" s="17"/>
      <c r="B1026" s="17"/>
      <c r="C1026" s="318" t="s">
        <v>355</v>
      </c>
      <c r="D1026" s="318"/>
      <c r="E1026" s="40">
        <v>4340</v>
      </c>
      <c r="F1026" s="9"/>
      <c r="G1026" s="4"/>
    </row>
    <row r="1027" spans="1:7" s="79" customFormat="1">
      <c r="A1027" s="17"/>
      <c r="B1027" s="17"/>
      <c r="C1027" s="232" t="s">
        <v>631</v>
      </c>
      <c r="D1027" s="234"/>
      <c r="E1027" s="65">
        <v>325</v>
      </c>
      <c r="F1027" s="9"/>
      <c r="G1027" s="4"/>
    </row>
    <row r="1028" spans="1:7">
      <c r="A1028" s="17"/>
      <c r="B1028" s="17"/>
      <c r="C1028" s="226" t="s">
        <v>632</v>
      </c>
      <c r="D1028" s="226"/>
      <c r="E1028" s="65">
        <v>766.26</v>
      </c>
      <c r="F1028" s="9"/>
      <c r="G1028" s="4"/>
    </row>
    <row r="1029" spans="1:7" s="79" customFormat="1">
      <c r="A1029" s="17"/>
      <c r="B1029" s="17"/>
      <c r="C1029" s="232" t="s">
        <v>633</v>
      </c>
      <c r="D1029" s="234"/>
      <c r="E1029" s="65">
        <v>749.64</v>
      </c>
      <c r="F1029" s="9"/>
      <c r="G1029" s="4"/>
    </row>
    <row r="1030" spans="1:7">
      <c r="A1030" s="17"/>
      <c r="B1030" s="23" t="s">
        <v>356</v>
      </c>
      <c r="C1030" s="223" t="s">
        <v>357</v>
      </c>
      <c r="D1030" s="223"/>
      <c r="E1030" s="223"/>
      <c r="F1030" s="14">
        <v>741.5</v>
      </c>
      <c r="G1030" s="4"/>
    </row>
    <row r="1031" spans="1:7">
      <c r="A1031" s="17"/>
      <c r="B1031" s="22" t="s">
        <v>75</v>
      </c>
      <c r="C1031" s="225" t="s">
        <v>76</v>
      </c>
      <c r="D1031" s="225"/>
      <c r="E1031" s="225"/>
      <c r="F1031" s="27">
        <f>F1032+F1033+F1034+F1035+F1037+F1038+F1039+F1040+F1048+F1049+F1050+F1052+F1067+F1068+F1071+F1073+F1074+F1075</f>
        <v>2663488.04</v>
      </c>
      <c r="G1031" s="4"/>
    </row>
    <row r="1032" spans="1:7">
      <c r="A1032" s="17"/>
      <c r="B1032" s="23" t="s">
        <v>358</v>
      </c>
      <c r="C1032" s="318" t="s">
        <v>359</v>
      </c>
      <c r="D1032" s="318"/>
      <c r="E1032" s="318"/>
      <c r="F1032" s="14">
        <v>5575.65</v>
      </c>
      <c r="G1032" s="4"/>
    </row>
    <row r="1033" spans="1:7">
      <c r="A1033" s="17"/>
      <c r="B1033" s="135">
        <v>4010</v>
      </c>
      <c r="C1033" s="223" t="s">
        <v>348</v>
      </c>
      <c r="D1033" s="223"/>
      <c r="E1033" s="223"/>
      <c r="F1033" s="14">
        <v>1623202.32</v>
      </c>
      <c r="G1033" s="4"/>
    </row>
    <row r="1034" spans="1:7">
      <c r="A1034" s="17"/>
      <c r="B1034" s="135">
        <v>4040</v>
      </c>
      <c r="C1034" s="241" t="s">
        <v>360</v>
      </c>
      <c r="D1034" s="241"/>
      <c r="E1034" s="241"/>
      <c r="F1034" s="14">
        <v>131398.94</v>
      </c>
      <c r="G1034" s="4"/>
    </row>
    <row r="1035" spans="1:7">
      <c r="A1035" s="17"/>
      <c r="B1035" s="23" t="s">
        <v>346</v>
      </c>
      <c r="C1035" s="223" t="s">
        <v>349</v>
      </c>
      <c r="D1035" s="223"/>
      <c r="E1035" s="223"/>
      <c r="F1035" s="14">
        <v>285926.59000000003</v>
      </c>
      <c r="G1035" s="4"/>
    </row>
    <row r="1036" spans="1:7" s="79" customFormat="1">
      <c r="A1036" s="47"/>
      <c r="B1036" s="47"/>
      <c r="C1036" s="189"/>
      <c r="D1036" s="189"/>
      <c r="E1036" s="189"/>
      <c r="F1036" s="49"/>
      <c r="G1036" s="4"/>
    </row>
    <row r="1037" spans="1:7">
      <c r="A1037" s="17"/>
      <c r="B1037" s="23" t="s">
        <v>347</v>
      </c>
      <c r="C1037" s="223" t="s">
        <v>350</v>
      </c>
      <c r="D1037" s="223"/>
      <c r="E1037" s="223"/>
      <c r="F1037" s="14">
        <v>24295.35</v>
      </c>
      <c r="G1037" s="4"/>
    </row>
    <row r="1038" spans="1:7">
      <c r="A1038" s="17"/>
      <c r="B1038" s="23" t="s">
        <v>361</v>
      </c>
      <c r="C1038" s="223" t="s">
        <v>362</v>
      </c>
      <c r="D1038" s="223"/>
      <c r="E1038" s="223"/>
      <c r="F1038" s="14">
        <v>2834</v>
      </c>
      <c r="G1038" s="4"/>
    </row>
    <row r="1039" spans="1:7">
      <c r="A1039" s="17"/>
      <c r="B1039" s="23" t="s">
        <v>363</v>
      </c>
      <c r="C1039" s="223" t="s">
        <v>364</v>
      </c>
      <c r="D1039" s="223"/>
      <c r="E1039" s="223"/>
      <c r="F1039" s="14">
        <v>33427.1</v>
      </c>
      <c r="G1039" s="4"/>
    </row>
    <row r="1040" spans="1:7">
      <c r="A1040" s="17"/>
      <c r="B1040" s="23" t="s">
        <v>328</v>
      </c>
      <c r="C1040" s="223" t="s">
        <v>329</v>
      </c>
      <c r="D1040" s="223"/>
      <c r="E1040" s="223"/>
      <c r="F1040" s="14">
        <f>E1041+E1042+E1043+E1045+E1046+E1047</f>
        <v>101993.99</v>
      </c>
      <c r="G1040" s="4"/>
    </row>
    <row r="1041" spans="1:7">
      <c r="A1041" s="17"/>
      <c r="B1041" s="17"/>
      <c r="C1041" s="223" t="s">
        <v>365</v>
      </c>
      <c r="D1041" s="223"/>
      <c r="E1041" s="40">
        <v>0</v>
      </c>
      <c r="F1041" s="9"/>
      <c r="G1041" s="4"/>
    </row>
    <row r="1042" spans="1:7">
      <c r="A1042" s="17"/>
      <c r="B1042" s="17"/>
      <c r="C1042" s="223" t="s">
        <v>366</v>
      </c>
      <c r="D1042" s="223"/>
      <c r="E1042" s="40">
        <v>15841.83</v>
      </c>
      <c r="F1042" s="9"/>
      <c r="G1042" s="4"/>
    </row>
    <row r="1043" spans="1:7" ht="30.75" customHeight="1">
      <c r="A1043" s="17"/>
      <c r="B1043" s="17"/>
      <c r="C1043" s="223" t="s">
        <v>592</v>
      </c>
      <c r="D1043" s="223"/>
      <c r="E1043" s="40">
        <v>39212.660000000003</v>
      </c>
      <c r="F1043" s="9"/>
      <c r="G1043" s="4"/>
    </row>
    <row r="1044" spans="1:7" s="79" customFormat="1" ht="30.75" customHeight="1">
      <c r="A1044" s="17"/>
      <c r="B1044" s="17"/>
      <c r="C1044" s="220"/>
      <c r="D1044" s="220"/>
      <c r="E1044" s="179"/>
      <c r="F1044" s="49"/>
      <c r="G1044" s="4"/>
    </row>
    <row r="1045" spans="1:7" ht="73.5" customHeight="1">
      <c r="A1045" s="17"/>
      <c r="B1045" s="17"/>
      <c r="C1045" s="223" t="s">
        <v>718</v>
      </c>
      <c r="D1045" s="223"/>
      <c r="E1045" s="133">
        <v>46939.5</v>
      </c>
      <c r="F1045" s="9"/>
      <c r="G1045" s="4"/>
    </row>
    <row r="1046" spans="1:7">
      <c r="A1046" s="17"/>
      <c r="B1046" s="17"/>
      <c r="C1046" s="223" t="s">
        <v>367</v>
      </c>
      <c r="D1046" s="223"/>
      <c r="E1046" s="40">
        <v>0</v>
      </c>
      <c r="F1046" s="9"/>
      <c r="G1046" s="4"/>
    </row>
    <row r="1047" spans="1:7">
      <c r="A1047" s="17"/>
      <c r="B1047" s="17"/>
      <c r="C1047" s="226" t="s">
        <v>368</v>
      </c>
      <c r="D1047" s="226"/>
      <c r="E1047" s="65">
        <v>0</v>
      </c>
      <c r="F1047" s="9"/>
      <c r="G1047" s="4"/>
    </row>
    <row r="1048" spans="1:7">
      <c r="A1048" s="17"/>
      <c r="B1048" s="23" t="s">
        <v>369</v>
      </c>
      <c r="C1048" s="223" t="s">
        <v>370</v>
      </c>
      <c r="D1048" s="223"/>
      <c r="E1048" s="223"/>
      <c r="F1048" s="14">
        <v>21010.15</v>
      </c>
      <c r="G1048" s="4"/>
    </row>
    <row r="1049" spans="1:7">
      <c r="A1049" s="17"/>
      <c r="B1049" s="23" t="s">
        <v>371</v>
      </c>
      <c r="C1049" s="223" t="s">
        <v>372</v>
      </c>
      <c r="D1049" s="223"/>
      <c r="E1049" s="223"/>
      <c r="F1049" s="14">
        <v>0</v>
      </c>
      <c r="G1049" s="4"/>
    </row>
    <row r="1050" spans="1:7">
      <c r="A1050" s="17"/>
      <c r="B1050" s="23" t="s">
        <v>373</v>
      </c>
      <c r="C1050" s="223" t="s">
        <v>374</v>
      </c>
      <c r="D1050" s="223"/>
      <c r="E1050" s="223"/>
      <c r="F1050" s="14">
        <v>1309.44</v>
      </c>
      <c r="G1050" s="4"/>
    </row>
    <row r="1051" spans="1:7" s="79" customFormat="1">
      <c r="A1051" s="17"/>
      <c r="B1051" s="47"/>
      <c r="C1051" s="176"/>
      <c r="D1051" s="176"/>
      <c r="E1051" s="176"/>
      <c r="F1051" s="49"/>
      <c r="G1051" s="4"/>
    </row>
    <row r="1052" spans="1:7">
      <c r="A1052" s="17"/>
      <c r="B1052" s="23" t="s">
        <v>320</v>
      </c>
      <c r="C1052" s="223" t="s">
        <v>331</v>
      </c>
      <c r="D1052" s="223"/>
      <c r="E1052" s="223"/>
      <c r="F1052" s="14">
        <f>E1053+E1054+E1055+E1056+E1057+E1058+E1059+E1060+E1061+E1062+E1063+E1064+E1065+E1066</f>
        <v>212606.33</v>
      </c>
      <c r="G1052" s="4"/>
    </row>
    <row r="1053" spans="1:7">
      <c r="A1053" s="17"/>
      <c r="B1053" s="17"/>
      <c r="C1053" s="223" t="s">
        <v>375</v>
      </c>
      <c r="D1053" s="223"/>
      <c r="E1053" s="40">
        <v>3423.6</v>
      </c>
      <c r="F1053" s="9"/>
      <c r="G1053" s="4"/>
    </row>
    <row r="1054" spans="1:7">
      <c r="A1054" s="17"/>
      <c r="B1054" s="17"/>
      <c r="C1054" s="223" t="s">
        <v>376</v>
      </c>
      <c r="D1054" s="223"/>
      <c r="E1054" s="40">
        <v>52261.35</v>
      </c>
      <c r="F1054" s="9"/>
      <c r="G1054" s="4"/>
    </row>
    <row r="1055" spans="1:7">
      <c r="A1055" s="17"/>
      <c r="B1055" s="17"/>
      <c r="C1055" s="223" t="s">
        <v>377</v>
      </c>
      <c r="D1055" s="223"/>
      <c r="E1055" s="40">
        <v>8203.83</v>
      </c>
      <c r="F1055" s="9"/>
      <c r="G1055" s="4"/>
    </row>
    <row r="1056" spans="1:7">
      <c r="A1056" s="17"/>
      <c r="B1056" s="17"/>
      <c r="C1056" s="223" t="s">
        <v>378</v>
      </c>
      <c r="D1056" s="223"/>
      <c r="E1056" s="40">
        <v>2724.36</v>
      </c>
      <c r="F1056" s="9"/>
      <c r="G1056" s="4"/>
    </row>
    <row r="1057" spans="1:7">
      <c r="A1057" s="17"/>
      <c r="B1057" s="17"/>
      <c r="C1057" s="223" t="s">
        <v>379</v>
      </c>
      <c r="D1057" s="223"/>
      <c r="E1057" s="40">
        <v>2989.72</v>
      </c>
      <c r="F1057" s="9"/>
      <c r="G1057" s="4"/>
    </row>
    <row r="1058" spans="1:7" ht="33.75" customHeight="1">
      <c r="A1058" s="17"/>
      <c r="B1058" s="17"/>
      <c r="C1058" s="223" t="s">
        <v>380</v>
      </c>
      <c r="D1058" s="223"/>
      <c r="E1058" s="40">
        <v>1500.6</v>
      </c>
      <c r="F1058" s="9"/>
      <c r="G1058" s="4"/>
    </row>
    <row r="1059" spans="1:7">
      <c r="A1059" s="17"/>
      <c r="B1059" s="17"/>
      <c r="C1059" s="223" t="s">
        <v>381</v>
      </c>
      <c r="D1059" s="223"/>
      <c r="E1059" s="40">
        <v>20741.900000000001</v>
      </c>
      <c r="F1059" s="9"/>
      <c r="G1059" s="4"/>
    </row>
    <row r="1060" spans="1:7">
      <c r="A1060" s="17"/>
      <c r="B1060" s="17"/>
      <c r="C1060" s="223" t="s">
        <v>382</v>
      </c>
      <c r="D1060" s="223"/>
      <c r="E1060" s="40">
        <v>350.02</v>
      </c>
      <c r="F1060" s="9"/>
      <c r="G1060" s="4"/>
    </row>
    <row r="1061" spans="1:7">
      <c r="A1061" s="17"/>
      <c r="B1061" s="17"/>
      <c r="C1061" s="223" t="s">
        <v>383</v>
      </c>
      <c r="D1061" s="223"/>
      <c r="E1061" s="40">
        <v>2261.29</v>
      </c>
      <c r="F1061" s="9"/>
      <c r="G1061" s="4"/>
    </row>
    <row r="1062" spans="1:7">
      <c r="A1062" s="17"/>
      <c r="B1062" s="17"/>
      <c r="C1062" s="223" t="s">
        <v>384</v>
      </c>
      <c r="D1062" s="223"/>
      <c r="E1062" s="40">
        <v>4834.8999999999996</v>
      </c>
      <c r="F1062" s="9"/>
      <c r="G1062" s="4"/>
    </row>
    <row r="1063" spans="1:7">
      <c r="A1063" s="17"/>
      <c r="B1063" s="17"/>
      <c r="C1063" s="223" t="s">
        <v>385</v>
      </c>
      <c r="D1063" s="223"/>
      <c r="E1063" s="40">
        <v>32508.9</v>
      </c>
      <c r="F1063" s="9"/>
      <c r="G1063" s="4"/>
    </row>
    <row r="1064" spans="1:7" s="79" customFormat="1">
      <c r="A1064" s="17"/>
      <c r="B1064" s="17"/>
      <c r="C1064" s="232" t="s">
        <v>719</v>
      </c>
      <c r="D1064" s="234"/>
      <c r="E1064" s="65">
        <v>3075</v>
      </c>
      <c r="F1064" s="9"/>
      <c r="G1064" s="4"/>
    </row>
    <row r="1065" spans="1:7" s="79" customFormat="1">
      <c r="A1065" s="17"/>
      <c r="B1065" s="17"/>
      <c r="C1065" s="232" t="s">
        <v>720</v>
      </c>
      <c r="D1065" s="242"/>
      <c r="E1065" s="65">
        <v>56486.559999999998</v>
      </c>
      <c r="F1065" s="9"/>
      <c r="G1065" s="4"/>
    </row>
    <row r="1066" spans="1:7">
      <c r="A1066" s="17"/>
      <c r="B1066" s="17"/>
      <c r="C1066" s="226" t="s">
        <v>386</v>
      </c>
      <c r="D1066" s="226"/>
      <c r="E1066" s="65">
        <v>21244.3</v>
      </c>
      <c r="F1066" s="9"/>
      <c r="G1066" s="4"/>
    </row>
    <row r="1067" spans="1:7">
      <c r="A1067" s="17"/>
      <c r="B1067" s="23" t="s">
        <v>356</v>
      </c>
      <c r="C1067" s="223" t="s">
        <v>387</v>
      </c>
      <c r="D1067" s="223"/>
      <c r="E1067" s="223"/>
      <c r="F1067" s="14">
        <v>24790.44</v>
      </c>
      <c r="G1067" s="4"/>
    </row>
    <row r="1068" spans="1:7">
      <c r="A1068" s="17"/>
      <c r="B1068" s="23" t="s">
        <v>388</v>
      </c>
      <c r="C1068" s="223" t="s">
        <v>389</v>
      </c>
      <c r="D1068" s="223"/>
      <c r="E1068" s="223"/>
      <c r="F1068" s="14">
        <f>E1069+E1070</f>
        <v>9057.6299999999992</v>
      </c>
      <c r="G1068" s="4"/>
    </row>
    <row r="1069" spans="1:7">
      <c r="A1069" s="17"/>
      <c r="B1069" s="17"/>
      <c r="C1069" s="223" t="s">
        <v>390</v>
      </c>
      <c r="D1069" s="223"/>
      <c r="E1069" s="40">
        <v>1943.6</v>
      </c>
      <c r="F1069" s="9"/>
      <c r="G1069" s="4"/>
    </row>
    <row r="1070" spans="1:7">
      <c r="A1070" s="17"/>
      <c r="B1070" s="17"/>
      <c r="C1070" s="226" t="s">
        <v>391</v>
      </c>
      <c r="D1070" s="226"/>
      <c r="E1070" s="65">
        <v>7114.03</v>
      </c>
      <c r="F1070" s="9"/>
      <c r="G1070" s="4"/>
    </row>
    <row r="1071" spans="1:7">
      <c r="A1071" s="17"/>
      <c r="B1071" s="23" t="s">
        <v>392</v>
      </c>
      <c r="C1071" s="223" t="s">
        <v>393</v>
      </c>
      <c r="D1071" s="223"/>
      <c r="E1071" s="223"/>
      <c r="F1071" s="14">
        <v>10183.61</v>
      </c>
      <c r="G1071" s="4"/>
    </row>
    <row r="1072" spans="1:7">
      <c r="A1072" s="17"/>
      <c r="B1072" s="17"/>
      <c r="C1072" s="226" t="s">
        <v>394</v>
      </c>
      <c r="D1072" s="226"/>
      <c r="E1072" s="226"/>
      <c r="F1072" s="9"/>
      <c r="G1072" s="4"/>
    </row>
    <row r="1073" spans="1:7">
      <c r="A1073" s="17"/>
      <c r="B1073" s="23" t="s">
        <v>395</v>
      </c>
      <c r="C1073" s="223" t="s">
        <v>396</v>
      </c>
      <c r="D1073" s="223"/>
      <c r="E1073" s="223"/>
      <c r="F1073" s="14">
        <v>38306</v>
      </c>
      <c r="G1073" s="4"/>
    </row>
    <row r="1074" spans="1:7">
      <c r="A1074" s="17"/>
      <c r="B1074" s="23" t="s">
        <v>397</v>
      </c>
      <c r="C1074" s="223" t="s">
        <v>398</v>
      </c>
      <c r="D1074" s="223"/>
      <c r="E1074" s="223"/>
      <c r="F1074" s="14">
        <v>22012</v>
      </c>
      <c r="G1074" s="4"/>
    </row>
    <row r="1075" spans="1:7">
      <c r="A1075" s="17"/>
      <c r="B1075" s="23" t="s">
        <v>322</v>
      </c>
      <c r="C1075" s="223" t="s">
        <v>512</v>
      </c>
      <c r="D1075" s="223"/>
      <c r="E1075" s="223"/>
      <c r="F1075" s="14">
        <v>115558.5</v>
      </c>
      <c r="G1075" s="4"/>
    </row>
    <row r="1076" spans="1:7" s="79" customFormat="1">
      <c r="A1076" s="17"/>
      <c r="B1076" s="23"/>
      <c r="C1076" s="223" t="s">
        <v>634</v>
      </c>
      <c r="D1076" s="223"/>
      <c r="E1076" s="223"/>
      <c r="F1076" s="49" t="s">
        <v>717</v>
      </c>
      <c r="G1076" s="4"/>
    </row>
    <row r="1077" spans="1:7">
      <c r="A1077" s="17"/>
      <c r="B1077" s="22" t="s">
        <v>77</v>
      </c>
      <c r="C1077" s="225" t="s">
        <v>399</v>
      </c>
      <c r="D1077" s="225"/>
      <c r="E1077" s="225"/>
      <c r="F1077" s="27">
        <f>F1078</f>
        <v>136.36000000000001</v>
      </c>
      <c r="G1077" s="4"/>
    </row>
    <row r="1078" spans="1:7">
      <c r="A1078" s="17"/>
      <c r="B1078" s="23" t="s">
        <v>320</v>
      </c>
      <c r="C1078" s="223" t="s">
        <v>331</v>
      </c>
      <c r="D1078" s="223"/>
      <c r="E1078" s="223"/>
      <c r="F1078" s="14">
        <v>136.36000000000001</v>
      </c>
      <c r="G1078" s="4"/>
    </row>
    <row r="1079" spans="1:7">
      <c r="A1079" s="17"/>
      <c r="B1079" s="136" t="s">
        <v>79</v>
      </c>
      <c r="C1079" s="224" t="s">
        <v>80</v>
      </c>
      <c r="D1079" s="224"/>
      <c r="E1079" s="224"/>
      <c r="F1079" s="137">
        <f>F1080+F1081</f>
        <v>17539.39</v>
      </c>
      <c r="G1079" s="4"/>
    </row>
    <row r="1080" spans="1:7">
      <c r="A1080" s="17"/>
      <c r="B1080" s="23" t="s">
        <v>328</v>
      </c>
      <c r="C1080" s="223" t="s">
        <v>329</v>
      </c>
      <c r="D1080" s="223"/>
      <c r="E1080" s="223"/>
      <c r="F1080" s="14">
        <v>2902.9</v>
      </c>
      <c r="G1080" s="4"/>
    </row>
    <row r="1081" spans="1:7">
      <c r="A1081" s="17"/>
      <c r="B1081" s="23" t="s">
        <v>320</v>
      </c>
      <c r="C1081" s="223" t="s">
        <v>331</v>
      </c>
      <c r="D1081" s="223"/>
      <c r="E1081" s="223"/>
      <c r="F1081" s="14">
        <v>14636.49</v>
      </c>
      <c r="G1081" s="4"/>
    </row>
    <row r="1082" spans="1:7" ht="16.5" customHeight="1">
      <c r="A1082" s="17"/>
      <c r="B1082" s="17"/>
      <c r="C1082" s="223" t="s">
        <v>400</v>
      </c>
      <c r="D1082" s="232"/>
      <c r="E1082" s="142"/>
      <c r="F1082" s="9"/>
      <c r="G1082" s="4"/>
    </row>
    <row r="1083" spans="1:7" ht="15" hidden="1" customHeight="1">
      <c r="A1083" s="17"/>
      <c r="B1083" s="17"/>
      <c r="C1083" s="139"/>
      <c r="D1083" s="138"/>
      <c r="E1083" s="142"/>
      <c r="F1083" s="9"/>
      <c r="G1083" s="4"/>
    </row>
    <row r="1084" spans="1:7" ht="15" hidden="1" customHeight="1">
      <c r="A1084" s="17"/>
      <c r="B1084" s="17"/>
      <c r="C1084" s="139"/>
      <c r="D1084" s="138"/>
      <c r="E1084" s="142"/>
      <c r="F1084" s="9"/>
      <c r="G1084" s="4"/>
    </row>
    <row r="1085" spans="1:7" ht="15" hidden="1" customHeight="1">
      <c r="A1085" s="17"/>
      <c r="B1085" s="17"/>
      <c r="C1085" s="140"/>
      <c r="D1085" s="141"/>
      <c r="E1085" s="142"/>
      <c r="F1085" s="9"/>
      <c r="G1085" s="4"/>
    </row>
    <row r="1086" spans="1:7">
      <c r="A1086" s="17"/>
      <c r="B1086" s="136" t="s">
        <v>81</v>
      </c>
      <c r="C1086" s="224" t="s">
        <v>66</v>
      </c>
      <c r="D1086" s="224"/>
      <c r="E1086" s="224"/>
      <c r="F1086" s="137">
        <f>F1087+F1089+F1090+F1091+F1093+F1094+F1095+F1096+F1097+F1099+F1100+F1101+F1107+F1108+F1109+F1110+F1111</f>
        <v>331162.12</v>
      </c>
      <c r="G1086" s="4"/>
    </row>
    <row r="1087" spans="1:7">
      <c r="A1087" s="17"/>
      <c r="B1087" s="23" t="s">
        <v>358</v>
      </c>
      <c r="C1087" s="223" t="s">
        <v>359</v>
      </c>
      <c r="D1087" s="223"/>
      <c r="E1087" s="223"/>
      <c r="F1087" s="14">
        <v>0</v>
      </c>
      <c r="G1087" s="4"/>
    </row>
    <row r="1088" spans="1:7" s="79" customFormat="1" ht="0.75" customHeight="1">
      <c r="A1088" s="17"/>
      <c r="B1088" s="47"/>
      <c r="C1088" s="189"/>
      <c r="D1088" s="189"/>
      <c r="E1088" s="189"/>
      <c r="F1088" s="49"/>
      <c r="G1088" s="4"/>
    </row>
    <row r="1089" spans="1:7">
      <c r="A1089" s="17"/>
      <c r="B1089" s="23" t="s">
        <v>351</v>
      </c>
      <c r="C1089" s="223" t="s">
        <v>352</v>
      </c>
      <c r="D1089" s="223"/>
      <c r="E1089" s="223"/>
      <c r="F1089" s="14">
        <v>56008</v>
      </c>
      <c r="G1089" s="4"/>
    </row>
    <row r="1090" spans="1:7">
      <c r="A1090" s="17"/>
      <c r="B1090" s="23" t="s">
        <v>345</v>
      </c>
      <c r="C1090" s="223" t="s">
        <v>348</v>
      </c>
      <c r="D1090" s="223"/>
      <c r="E1090" s="223"/>
      <c r="F1090" s="14">
        <v>4232.8599999999997</v>
      </c>
      <c r="G1090" s="4"/>
    </row>
    <row r="1091" spans="1:7">
      <c r="A1091" s="17"/>
      <c r="B1091" s="23" t="s">
        <v>401</v>
      </c>
      <c r="C1091" s="241" t="s">
        <v>360</v>
      </c>
      <c r="D1091" s="241"/>
      <c r="E1091" s="241"/>
      <c r="F1091" s="14">
        <v>2930.55</v>
      </c>
      <c r="G1091" s="4"/>
    </row>
    <row r="1092" spans="1:7" s="79" customFormat="1">
      <c r="A1092" s="17"/>
      <c r="B1092" s="47"/>
      <c r="C1092" s="221"/>
      <c r="D1092" s="221"/>
      <c r="E1092" s="221"/>
      <c r="F1092" s="49"/>
      <c r="G1092" s="4"/>
    </row>
    <row r="1093" spans="1:7">
      <c r="A1093" s="17"/>
      <c r="B1093" s="23" t="s">
        <v>346</v>
      </c>
      <c r="C1093" s="223" t="s">
        <v>349</v>
      </c>
      <c r="D1093" s="223"/>
      <c r="E1093" s="223"/>
      <c r="F1093" s="14">
        <v>1808.62</v>
      </c>
      <c r="G1093" s="4"/>
    </row>
    <row r="1094" spans="1:7">
      <c r="A1094" s="17"/>
      <c r="B1094" s="23" t="s">
        <v>347</v>
      </c>
      <c r="C1094" s="223" t="s">
        <v>350</v>
      </c>
      <c r="D1094" s="223"/>
      <c r="E1094" s="223"/>
      <c r="F1094" s="14">
        <v>166.62</v>
      </c>
      <c r="G1094" s="4"/>
    </row>
    <row r="1095" spans="1:7">
      <c r="A1095" s="17"/>
      <c r="B1095" s="23" t="s">
        <v>361</v>
      </c>
      <c r="C1095" s="223" t="s">
        <v>362</v>
      </c>
      <c r="D1095" s="223"/>
      <c r="E1095" s="223"/>
      <c r="F1095" s="14">
        <v>285</v>
      </c>
      <c r="G1095" s="4"/>
    </row>
    <row r="1096" spans="1:7">
      <c r="A1096" s="17"/>
      <c r="B1096" s="23" t="s">
        <v>363</v>
      </c>
      <c r="C1096" s="223" t="s">
        <v>364</v>
      </c>
      <c r="D1096" s="223"/>
      <c r="E1096" s="223"/>
      <c r="F1096" s="14">
        <v>0</v>
      </c>
      <c r="G1096" s="4"/>
    </row>
    <row r="1097" spans="1:7">
      <c r="A1097" s="17"/>
      <c r="B1097" s="23" t="s">
        <v>328</v>
      </c>
      <c r="C1097" s="223" t="s">
        <v>329</v>
      </c>
      <c r="D1097" s="223"/>
      <c r="E1097" s="223"/>
      <c r="F1097" s="14">
        <v>20840.509999999998</v>
      </c>
      <c r="G1097" s="4"/>
    </row>
    <row r="1098" spans="1:7">
      <c r="A1098" s="17"/>
      <c r="B1098" s="17"/>
      <c r="C1098" s="226" t="s">
        <v>402</v>
      </c>
      <c r="D1098" s="226"/>
      <c r="E1098" s="226"/>
      <c r="F1098" s="9"/>
      <c r="G1098" s="4"/>
    </row>
    <row r="1099" spans="1:7">
      <c r="A1099" s="17"/>
      <c r="B1099" s="23" t="s">
        <v>369</v>
      </c>
      <c r="C1099" s="223" t="s">
        <v>370</v>
      </c>
      <c r="D1099" s="223"/>
      <c r="E1099" s="223"/>
      <c r="F1099" s="14">
        <v>22694.84</v>
      </c>
      <c r="G1099" s="4"/>
    </row>
    <row r="1100" spans="1:7">
      <c r="A1100" s="17"/>
      <c r="B1100" s="23" t="s">
        <v>373</v>
      </c>
      <c r="C1100" s="223" t="s">
        <v>374</v>
      </c>
      <c r="D1100" s="223"/>
      <c r="E1100" s="223"/>
      <c r="F1100" s="14">
        <v>0</v>
      </c>
      <c r="G1100" s="4"/>
    </row>
    <row r="1101" spans="1:7">
      <c r="A1101" s="17"/>
      <c r="B1101" s="23" t="s">
        <v>320</v>
      </c>
      <c r="C1101" s="223" t="s">
        <v>331</v>
      </c>
      <c r="D1101" s="223"/>
      <c r="E1101" s="223"/>
      <c r="F1101" s="14">
        <f>E1102+E1103</f>
        <v>50091.27</v>
      </c>
      <c r="G1101" s="4"/>
    </row>
    <row r="1102" spans="1:7">
      <c r="A1102" s="17"/>
      <c r="B1102" s="17"/>
      <c r="C1102" s="223" t="s">
        <v>403</v>
      </c>
      <c r="D1102" s="223"/>
      <c r="E1102" s="40">
        <v>3211.67</v>
      </c>
      <c r="F1102" s="9"/>
      <c r="G1102" s="4"/>
    </row>
    <row r="1103" spans="1:7">
      <c r="A1103" s="17"/>
      <c r="B1103" s="17"/>
      <c r="C1103" s="226" t="s">
        <v>404</v>
      </c>
      <c r="D1103" s="226"/>
      <c r="E1103" s="65">
        <v>46879.6</v>
      </c>
      <c r="F1103" s="9"/>
      <c r="G1103" s="4"/>
    </row>
    <row r="1104" spans="1:7" ht="45" customHeight="1">
      <c r="A1104" s="17"/>
      <c r="B1104" s="17"/>
      <c r="C1104" s="245" t="s">
        <v>560</v>
      </c>
      <c r="D1104" s="246"/>
      <c r="E1104" s="322"/>
      <c r="F1104" s="9"/>
      <c r="G1104" s="4"/>
    </row>
    <row r="1105" spans="1:7" ht="12.75" customHeight="1">
      <c r="A1105" s="17"/>
      <c r="B1105" s="17"/>
      <c r="C1105" s="320"/>
      <c r="D1105" s="321"/>
      <c r="E1105" s="323"/>
      <c r="F1105" s="9"/>
      <c r="G1105" s="4"/>
    </row>
    <row r="1106" spans="1:7" s="79" customFormat="1" ht="0.75" customHeight="1">
      <c r="A1106" s="17"/>
      <c r="B1106" s="47"/>
      <c r="C1106" s="176"/>
      <c r="D1106" s="176"/>
      <c r="E1106" s="178"/>
      <c r="F1106" s="49"/>
      <c r="G1106" s="4"/>
    </row>
    <row r="1107" spans="1:7">
      <c r="A1107" s="17"/>
      <c r="B1107" s="23" t="s">
        <v>388</v>
      </c>
      <c r="C1107" s="223" t="s">
        <v>680</v>
      </c>
      <c r="D1107" s="223"/>
      <c r="E1107" s="223"/>
      <c r="F1107" s="14">
        <v>0</v>
      </c>
      <c r="G1107" s="4"/>
    </row>
    <row r="1108" spans="1:7">
      <c r="A1108" s="17"/>
      <c r="B1108" s="23" t="s">
        <v>392</v>
      </c>
      <c r="C1108" s="223" t="s">
        <v>393</v>
      </c>
      <c r="D1108" s="223"/>
      <c r="E1108" s="223"/>
      <c r="F1108" s="14"/>
      <c r="G1108" s="4"/>
    </row>
    <row r="1109" spans="1:7" s="79" customFormat="1" ht="30" customHeight="1">
      <c r="A1109" s="17"/>
      <c r="B1109" s="23" t="s">
        <v>558</v>
      </c>
      <c r="C1109" s="232" t="s">
        <v>559</v>
      </c>
      <c r="D1109" s="235"/>
      <c r="E1109" s="234"/>
      <c r="F1109" s="14">
        <v>13751.3</v>
      </c>
      <c r="G1109" s="4"/>
    </row>
    <row r="1110" spans="1:7">
      <c r="A1110" s="17"/>
      <c r="B1110" s="23" t="s">
        <v>395</v>
      </c>
      <c r="C1110" s="223" t="s">
        <v>396</v>
      </c>
      <c r="D1110" s="223"/>
      <c r="E1110" s="223"/>
      <c r="F1110" s="14">
        <v>0</v>
      </c>
      <c r="G1110" s="4"/>
    </row>
    <row r="1111" spans="1:7">
      <c r="A1111" s="17"/>
      <c r="B1111" s="23" t="s">
        <v>322</v>
      </c>
      <c r="C1111" s="223" t="s">
        <v>512</v>
      </c>
      <c r="D1111" s="223"/>
      <c r="E1111" s="223"/>
      <c r="F1111" s="14">
        <f>E1112+E1113+E1114</f>
        <v>158352.54999999999</v>
      </c>
      <c r="G1111" s="4"/>
    </row>
    <row r="1112" spans="1:7" s="79" customFormat="1">
      <c r="A1112" s="17"/>
      <c r="B1112" s="47"/>
      <c r="C1112" s="232" t="s">
        <v>722</v>
      </c>
      <c r="D1112" s="234"/>
      <c r="E1112" s="133">
        <v>18000</v>
      </c>
      <c r="F1112" s="49"/>
      <c r="G1112" s="4"/>
    </row>
    <row r="1113" spans="1:7" s="79" customFormat="1">
      <c r="A1113" s="17"/>
      <c r="B1113" s="47"/>
      <c r="C1113" s="232" t="s">
        <v>721</v>
      </c>
      <c r="D1113" s="234"/>
      <c r="E1113" s="133">
        <v>76827.679999999993</v>
      </c>
      <c r="F1113" s="49"/>
      <c r="G1113" s="4"/>
    </row>
    <row r="1114" spans="1:7">
      <c r="A1114" s="17"/>
      <c r="B1114" s="17"/>
      <c r="C1114" s="223" t="s">
        <v>519</v>
      </c>
      <c r="D1114" s="223"/>
      <c r="E1114" s="40">
        <v>63524.87</v>
      </c>
      <c r="F1114" s="9"/>
      <c r="G1114" s="4"/>
    </row>
    <row r="1115" spans="1:7">
      <c r="A1115" s="17"/>
      <c r="B1115" s="17"/>
      <c r="C1115" s="71"/>
      <c r="D1115" s="71"/>
      <c r="E1115" s="72"/>
      <c r="F1115" s="9"/>
      <c r="G1115" s="4"/>
    </row>
    <row r="1116" spans="1:7" ht="29.25" customHeight="1">
      <c r="A1116" s="233" t="s">
        <v>405</v>
      </c>
      <c r="B1116" s="233"/>
      <c r="C1116" s="233"/>
      <c r="D1116" s="233"/>
      <c r="E1116" s="233"/>
      <c r="F1116" s="125">
        <f>F1117+F1120+F1127</f>
        <v>15473</v>
      </c>
      <c r="G1116" s="4"/>
    </row>
    <row r="1117" spans="1:7" ht="28.5" customHeight="1">
      <c r="A1117" s="17"/>
      <c r="B1117" s="22" t="s">
        <v>82</v>
      </c>
      <c r="C1117" s="225" t="s">
        <v>406</v>
      </c>
      <c r="D1117" s="225"/>
      <c r="E1117" s="225"/>
      <c r="F1117" s="27">
        <f>F1118+F1119</f>
        <v>15473</v>
      </c>
      <c r="G1117" s="4"/>
    </row>
    <row r="1118" spans="1:7">
      <c r="A1118" s="17"/>
      <c r="B1118" s="23" t="s">
        <v>328</v>
      </c>
      <c r="C1118" s="223" t="s">
        <v>329</v>
      </c>
      <c r="D1118" s="223"/>
      <c r="E1118" s="223"/>
      <c r="F1118" s="14">
        <v>15153</v>
      </c>
      <c r="G1118" s="4"/>
    </row>
    <row r="1119" spans="1:7">
      <c r="A1119" s="17"/>
      <c r="B1119" s="23" t="s">
        <v>320</v>
      </c>
      <c r="C1119" s="223" t="s">
        <v>331</v>
      </c>
      <c r="D1119" s="223"/>
      <c r="E1119" s="223"/>
      <c r="F1119" s="14">
        <v>320</v>
      </c>
      <c r="G1119" s="4"/>
    </row>
    <row r="1120" spans="1:7" ht="22.5" customHeight="1">
      <c r="A1120" s="17"/>
      <c r="B1120" s="22" t="s">
        <v>551</v>
      </c>
      <c r="C1120" s="249" t="s">
        <v>561</v>
      </c>
      <c r="D1120" s="249"/>
      <c r="E1120" s="249"/>
      <c r="F1120" s="27">
        <f>F1121+F1122+F1123+F1124+F1125+F1126</f>
        <v>0</v>
      </c>
      <c r="G1120" s="4"/>
    </row>
    <row r="1121" spans="1:7">
      <c r="A1121" s="17"/>
      <c r="B1121" s="23" t="s">
        <v>351</v>
      </c>
      <c r="C1121" s="223" t="s">
        <v>352</v>
      </c>
      <c r="D1121" s="223"/>
      <c r="E1121" s="223"/>
      <c r="F1121" s="14">
        <v>0</v>
      </c>
      <c r="G1121" s="4"/>
    </row>
    <row r="1122" spans="1:7">
      <c r="A1122" s="17"/>
      <c r="B1122" s="23" t="s">
        <v>346</v>
      </c>
      <c r="C1122" s="223" t="s">
        <v>349</v>
      </c>
      <c r="D1122" s="223"/>
      <c r="E1122" s="223"/>
      <c r="F1122" s="14">
        <v>0</v>
      </c>
      <c r="G1122" s="4"/>
    </row>
    <row r="1123" spans="1:7">
      <c r="A1123" s="17"/>
      <c r="B1123" s="23" t="s">
        <v>347</v>
      </c>
      <c r="C1123" s="223" t="s">
        <v>350</v>
      </c>
      <c r="D1123" s="223"/>
      <c r="E1123" s="223"/>
      <c r="F1123" s="14">
        <v>0</v>
      </c>
      <c r="G1123" s="4"/>
    </row>
    <row r="1124" spans="1:7">
      <c r="A1124" s="17"/>
      <c r="B1124" s="23" t="s">
        <v>363</v>
      </c>
      <c r="C1124" s="223" t="s">
        <v>364</v>
      </c>
      <c r="D1124" s="223"/>
      <c r="E1124" s="223"/>
      <c r="F1124" s="14">
        <v>0</v>
      </c>
      <c r="G1124" s="4"/>
    </row>
    <row r="1125" spans="1:7">
      <c r="A1125" s="17"/>
      <c r="B1125" s="23" t="s">
        <v>328</v>
      </c>
      <c r="C1125" s="223" t="s">
        <v>329</v>
      </c>
      <c r="D1125" s="223"/>
      <c r="E1125" s="223"/>
      <c r="F1125" s="14">
        <v>0</v>
      </c>
      <c r="G1125" s="4"/>
    </row>
    <row r="1126" spans="1:7">
      <c r="A1126" s="17"/>
      <c r="B1126" s="23" t="s">
        <v>320</v>
      </c>
      <c r="C1126" s="223" t="s">
        <v>331</v>
      </c>
      <c r="D1126" s="223"/>
      <c r="E1126" s="223"/>
      <c r="F1126" s="14">
        <v>0</v>
      </c>
      <c r="G1126" s="4"/>
    </row>
    <row r="1127" spans="1:7">
      <c r="A1127" s="17"/>
      <c r="B1127" s="22" t="s">
        <v>84</v>
      </c>
      <c r="C1127" s="225" t="s">
        <v>85</v>
      </c>
      <c r="D1127" s="225"/>
      <c r="E1127" s="225"/>
      <c r="F1127" s="27">
        <f>F1128+F1129+F1130+F1131+F1132+F1133</f>
        <v>0</v>
      </c>
      <c r="G1127" s="4"/>
    </row>
    <row r="1128" spans="1:7">
      <c r="A1128" s="17"/>
      <c r="B1128" s="23" t="s">
        <v>351</v>
      </c>
      <c r="C1128" s="223" t="s">
        <v>352</v>
      </c>
      <c r="D1128" s="223"/>
      <c r="E1128" s="223"/>
      <c r="F1128" s="14">
        <v>0</v>
      </c>
      <c r="G1128" s="4"/>
    </row>
    <row r="1129" spans="1:7">
      <c r="A1129" s="17"/>
      <c r="B1129" s="23" t="s">
        <v>346</v>
      </c>
      <c r="C1129" s="223" t="s">
        <v>349</v>
      </c>
      <c r="D1129" s="223"/>
      <c r="E1129" s="223"/>
      <c r="F1129" s="14">
        <v>0</v>
      </c>
      <c r="G1129" s="4"/>
    </row>
    <row r="1130" spans="1:7">
      <c r="A1130" s="17"/>
      <c r="B1130" s="23" t="s">
        <v>347</v>
      </c>
      <c r="C1130" s="223" t="s">
        <v>350</v>
      </c>
      <c r="D1130" s="223"/>
      <c r="E1130" s="223"/>
      <c r="F1130" s="14">
        <v>0</v>
      </c>
      <c r="G1130" s="4"/>
    </row>
    <row r="1131" spans="1:7">
      <c r="A1131" s="17"/>
      <c r="B1131" s="23" t="s">
        <v>363</v>
      </c>
      <c r="C1131" s="223" t="s">
        <v>364</v>
      </c>
      <c r="D1131" s="223"/>
      <c r="E1131" s="223"/>
      <c r="F1131" s="14">
        <v>0</v>
      </c>
      <c r="G1131" s="4"/>
    </row>
    <row r="1132" spans="1:7">
      <c r="A1132" s="17"/>
      <c r="B1132" s="23" t="s">
        <v>328</v>
      </c>
      <c r="C1132" s="223" t="s">
        <v>329</v>
      </c>
      <c r="D1132" s="223"/>
      <c r="E1132" s="223"/>
      <c r="F1132" s="14">
        <v>0</v>
      </c>
      <c r="G1132" s="4"/>
    </row>
    <row r="1133" spans="1:7">
      <c r="A1133" s="17"/>
      <c r="B1133" s="23" t="s">
        <v>320</v>
      </c>
      <c r="C1133" s="223" t="s">
        <v>331</v>
      </c>
      <c r="D1133" s="223"/>
      <c r="E1133" s="223"/>
      <c r="F1133" s="14">
        <v>0</v>
      </c>
      <c r="G1133" s="4"/>
    </row>
    <row r="1134" spans="1:7" s="79" customFormat="1">
      <c r="A1134" s="17"/>
      <c r="B1134" s="47"/>
      <c r="C1134" s="220"/>
      <c r="D1134" s="220"/>
      <c r="E1134" s="220"/>
      <c r="F1134" s="49"/>
      <c r="G1134" s="4"/>
    </row>
    <row r="1135" spans="1:7" s="79" customFormat="1">
      <c r="A1135" s="17"/>
      <c r="B1135" s="47"/>
      <c r="C1135" s="220"/>
      <c r="D1135" s="220"/>
      <c r="E1135" s="220"/>
      <c r="F1135" s="49"/>
      <c r="G1135" s="4"/>
    </row>
    <row r="1136" spans="1:7" s="79" customFormat="1">
      <c r="A1136" s="17"/>
      <c r="B1136" s="47"/>
      <c r="C1136" s="220"/>
      <c r="D1136" s="220"/>
      <c r="E1136" s="220"/>
      <c r="F1136" s="49"/>
      <c r="G1136" s="4"/>
    </row>
    <row r="1137" spans="1:7" s="77" customFormat="1">
      <c r="A1137" s="17"/>
      <c r="B1137" s="17"/>
      <c r="C1137" s="76"/>
      <c r="D1137" s="76"/>
      <c r="E1137" s="76"/>
      <c r="F1137" s="9"/>
      <c r="G1137" s="4"/>
    </row>
    <row r="1138" spans="1:7" s="79" customFormat="1">
      <c r="A1138" s="17"/>
      <c r="B1138" s="17"/>
      <c r="C1138" s="117"/>
      <c r="D1138" s="117"/>
      <c r="E1138" s="117"/>
      <c r="F1138" s="9"/>
      <c r="G1138" s="4"/>
    </row>
    <row r="1139" spans="1:7" ht="32.25" customHeight="1">
      <c r="A1139" s="233" t="s">
        <v>407</v>
      </c>
      <c r="B1139" s="233"/>
      <c r="C1139" s="233"/>
      <c r="D1139" s="233"/>
      <c r="E1139" s="233"/>
      <c r="F1139" s="125">
        <f>F1140+F1170</f>
        <v>254459.38</v>
      </c>
      <c r="G1139" s="4"/>
    </row>
    <row r="1140" spans="1:7">
      <c r="A1140" s="17"/>
      <c r="B1140" s="22" t="s">
        <v>86</v>
      </c>
      <c r="C1140" s="225" t="s">
        <v>87</v>
      </c>
      <c r="D1140" s="225"/>
      <c r="E1140" s="225"/>
      <c r="F1140" s="27">
        <f>F1141+F1142+F1143+F1144+F1150+F1151+F1153+F1154+F1163+F1164+F1165+F1167+F1169</f>
        <v>252361.80000000002</v>
      </c>
      <c r="G1140" s="4"/>
    </row>
    <row r="1141" spans="1:7">
      <c r="A1141" s="17"/>
      <c r="B1141" s="23" t="s">
        <v>346</v>
      </c>
      <c r="C1141" s="223" t="s">
        <v>349</v>
      </c>
      <c r="D1141" s="223"/>
      <c r="E1141" s="223"/>
      <c r="F1141" s="14">
        <v>1236.6300000000001</v>
      </c>
      <c r="G1141" s="4"/>
    </row>
    <row r="1142" spans="1:7">
      <c r="A1142" s="17"/>
      <c r="B1142" s="23" t="s">
        <v>347</v>
      </c>
      <c r="C1142" s="223" t="s">
        <v>350</v>
      </c>
      <c r="D1142" s="223"/>
      <c r="E1142" s="223"/>
      <c r="F1142" s="14">
        <v>0</v>
      </c>
      <c r="G1142" s="4"/>
    </row>
    <row r="1143" spans="1:7">
      <c r="A1143" s="17"/>
      <c r="B1143" s="23" t="s">
        <v>363</v>
      </c>
      <c r="C1143" s="223" t="s">
        <v>364</v>
      </c>
      <c r="D1143" s="223"/>
      <c r="E1143" s="223"/>
      <c r="F1143" s="14">
        <v>54146.9</v>
      </c>
      <c r="G1143" s="4"/>
    </row>
    <row r="1144" spans="1:7">
      <c r="A1144" s="17"/>
      <c r="B1144" s="23" t="s">
        <v>328</v>
      </c>
      <c r="C1144" s="223" t="s">
        <v>329</v>
      </c>
      <c r="D1144" s="223"/>
      <c r="E1144" s="223"/>
      <c r="F1144" s="14">
        <f>E1145+E1146+E1147+E1148+E1149</f>
        <v>70958.81</v>
      </c>
      <c r="G1144" s="4"/>
    </row>
    <row r="1145" spans="1:7" ht="27.75" customHeight="1">
      <c r="A1145" s="17"/>
      <c r="B1145" s="17"/>
      <c r="C1145" s="226" t="s">
        <v>562</v>
      </c>
      <c r="D1145" s="226"/>
      <c r="E1145" s="40">
        <v>37754.28</v>
      </c>
      <c r="F1145" s="9"/>
      <c r="G1145" s="4"/>
    </row>
    <row r="1146" spans="1:7" ht="33" customHeight="1">
      <c r="A1146" s="17"/>
      <c r="B1146" s="17"/>
      <c r="C1146" s="223" t="s">
        <v>542</v>
      </c>
      <c r="D1146" s="223"/>
      <c r="E1146" s="151">
        <v>14463.41</v>
      </c>
      <c r="F1146" s="9"/>
      <c r="G1146" s="4"/>
    </row>
    <row r="1147" spans="1:7">
      <c r="A1147" s="17"/>
      <c r="B1147" s="17"/>
      <c r="C1147" s="223" t="s">
        <v>409</v>
      </c>
      <c r="D1147" s="223"/>
      <c r="E1147" s="40">
        <v>701.1</v>
      </c>
      <c r="F1147" s="9"/>
      <c r="G1147" s="4"/>
    </row>
    <row r="1148" spans="1:7">
      <c r="A1148" s="17"/>
      <c r="B1148" s="17"/>
      <c r="C1148" s="223" t="s">
        <v>408</v>
      </c>
      <c r="D1148" s="223"/>
      <c r="E1148" s="40">
        <v>702.24</v>
      </c>
      <c r="F1148" s="9"/>
      <c r="G1148" s="4"/>
    </row>
    <row r="1149" spans="1:7">
      <c r="A1149" s="17"/>
      <c r="B1149" s="17"/>
      <c r="C1149" s="226" t="s">
        <v>410</v>
      </c>
      <c r="D1149" s="226"/>
      <c r="E1149" s="65">
        <v>17337.78</v>
      </c>
      <c r="F1149" s="9"/>
      <c r="G1149" s="4"/>
    </row>
    <row r="1150" spans="1:7">
      <c r="A1150" s="17"/>
      <c r="B1150" s="23" t="s">
        <v>369</v>
      </c>
      <c r="C1150" s="223" t="s">
        <v>370</v>
      </c>
      <c r="D1150" s="223"/>
      <c r="E1150" s="223"/>
      <c r="F1150" s="14">
        <v>22891.35</v>
      </c>
      <c r="G1150" s="4"/>
    </row>
    <row r="1151" spans="1:7" s="79" customFormat="1">
      <c r="A1151" s="17"/>
      <c r="B1151" s="23" t="s">
        <v>371</v>
      </c>
      <c r="C1151" s="232" t="s">
        <v>372</v>
      </c>
      <c r="D1151" s="235"/>
      <c r="E1151" s="234"/>
      <c r="F1151" s="14">
        <v>38200</v>
      </c>
      <c r="G1151" s="4"/>
    </row>
    <row r="1152" spans="1:7" s="79" customFormat="1">
      <c r="A1152" s="17"/>
      <c r="B1152" s="47"/>
      <c r="C1152" s="223" t="s">
        <v>635</v>
      </c>
      <c r="D1152" s="223"/>
      <c r="E1152" s="223"/>
      <c r="F1152" s="49"/>
      <c r="G1152" s="4"/>
    </row>
    <row r="1153" spans="1:7">
      <c r="A1153" s="17"/>
      <c r="B1153" s="23" t="s">
        <v>373</v>
      </c>
      <c r="C1153" s="223" t="s">
        <v>374</v>
      </c>
      <c r="D1153" s="223"/>
      <c r="E1153" s="223"/>
      <c r="F1153" s="14">
        <v>200</v>
      </c>
      <c r="G1153" s="4"/>
    </row>
    <row r="1154" spans="1:7">
      <c r="A1154" s="17"/>
      <c r="B1154" s="23" t="s">
        <v>320</v>
      </c>
      <c r="C1154" s="223" t="s">
        <v>331</v>
      </c>
      <c r="D1154" s="223"/>
      <c r="E1154" s="223"/>
      <c r="F1154" s="14">
        <f>E1155+E1156+E1157+E1158+E1159+E1160+E1161+E1162</f>
        <v>48272.29</v>
      </c>
      <c r="G1154" s="4"/>
    </row>
    <row r="1155" spans="1:7">
      <c r="A1155" s="17"/>
      <c r="B1155" s="17"/>
      <c r="C1155" s="223" t="s">
        <v>411</v>
      </c>
      <c r="D1155" s="223"/>
      <c r="E1155" s="40">
        <v>20496</v>
      </c>
      <c r="F1155" s="9"/>
      <c r="G1155" s="4"/>
    </row>
    <row r="1156" spans="1:7">
      <c r="A1156" s="17"/>
      <c r="B1156" s="17"/>
      <c r="C1156" s="223" t="s">
        <v>412</v>
      </c>
      <c r="D1156" s="223"/>
      <c r="E1156" s="40">
        <v>549.20000000000005</v>
      </c>
      <c r="F1156" s="9"/>
      <c r="G1156" s="4"/>
    </row>
    <row r="1157" spans="1:7">
      <c r="A1157" s="17"/>
      <c r="B1157" s="17"/>
      <c r="C1157" s="223" t="s">
        <v>413</v>
      </c>
      <c r="D1157" s="223"/>
      <c r="E1157" s="40">
        <v>0</v>
      </c>
      <c r="F1157" s="9"/>
      <c r="G1157" s="4"/>
    </row>
    <row r="1158" spans="1:7">
      <c r="A1158" s="17"/>
      <c r="B1158" s="17"/>
      <c r="C1158" s="223" t="s">
        <v>414</v>
      </c>
      <c r="D1158" s="223"/>
      <c r="E1158" s="40">
        <v>525</v>
      </c>
      <c r="F1158" s="9"/>
      <c r="G1158" s="4"/>
    </row>
    <row r="1159" spans="1:7">
      <c r="A1159" s="17"/>
      <c r="B1159" s="17"/>
      <c r="C1159" s="223" t="s">
        <v>543</v>
      </c>
      <c r="D1159" s="223"/>
      <c r="E1159" s="40">
        <v>10777.82</v>
      </c>
      <c r="F1159" s="9"/>
      <c r="G1159" s="4"/>
    </row>
    <row r="1160" spans="1:7">
      <c r="A1160" s="17"/>
      <c r="B1160" s="17"/>
      <c r="C1160" s="226" t="s">
        <v>415</v>
      </c>
      <c r="D1160" s="226"/>
      <c r="E1160" s="65">
        <v>2799.99</v>
      </c>
      <c r="F1160" s="9"/>
      <c r="G1160" s="4"/>
    </row>
    <row r="1161" spans="1:7" ht="72.75" customHeight="1">
      <c r="A1161" s="17"/>
      <c r="B1161" s="17"/>
      <c r="C1161" s="245" t="s">
        <v>636</v>
      </c>
      <c r="D1161" s="246"/>
      <c r="E1161" s="40">
        <v>13124.28</v>
      </c>
      <c r="F1161" s="9"/>
      <c r="G1161" s="4"/>
    </row>
    <row r="1162" spans="1:7">
      <c r="A1162" s="17"/>
      <c r="B1162" s="17"/>
      <c r="C1162" s="240"/>
      <c r="D1162" s="240"/>
      <c r="E1162" s="40"/>
      <c r="F1162" s="9"/>
      <c r="G1162" s="4"/>
    </row>
    <row r="1163" spans="1:7">
      <c r="A1163" s="17"/>
      <c r="B1163" s="23" t="s">
        <v>356</v>
      </c>
      <c r="C1163" s="223" t="s">
        <v>387</v>
      </c>
      <c r="D1163" s="223"/>
      <c r="E1163" s="223"/>
      <c r="F1163" s="14">
        <v>2287.8200000000002</v>
      </c>
      <c r="G1163" s="4"/>
    </row>
    <row r="1164" spans="1:7">
      <c r="A1164" s="17"/>
      <c r="B1164" s="23" t="s">
        <v>392</v>
      </c>
      <c r="C1164" s="223" t="s">
        <v>393</v>
      </c>
      <c r="D1164" s="223"/>
      <c r="E1164" s="223"/>
      <c r="F1164" s="14">
        <v>14168</v>
      </c>
      <c r="G1164" s="4"/>
    </row>
    <row r="1165" spans="1:7">
      <c r="A1165" s="17"/>
      <c r="B1165" s="23" t="s">
        <v>322</v>
      </c>
      <c r="C1165" s="223" t="s">
        <v>512</v>
      </c>
      <c r="D1165" s="223"/>
      <c r="E1165" s="223"/>
      <c r="F1165" s="14">
        <v>0</v>
      </c>
      <c r="G1165" s="4"/>
    </row>
    <row r="1166" spans="1:7" ht="15" customHeight="1">
      <c r="A1166" s="17"/>
      <c r="B1166" s="17"/>
      <c r="C1166" s="226"/>
      <c r="D1166" s="226"/>
      <c r="E1166" s="226"/>
      <c r="F1166" s="9"/>
      <c r="G1166" s="4"/>
    </row>
    <row r="1167" spans="1:7">
      <c r="A1167" s="17"/>
      <c r="B1167" s="23" t="s">
        <v>323</v>
      </c>
      <c r="C1167" s="223" t="s">
        <v>512</v>
      </c>
      <c r="D1167" s="223"/>
      <c r="E1167" s="223"/>
      <c r="F1167" s="14">
        <v>0</v>
      </c>
      <c r="G1167" s="4"/>
    </row>
    <row r="1168" spans="1:7" s="79" customFormat="1">
      <c r="A1168" s="17"/>
      <c r="B1168" s="17"/>
      <c r="C1168" s="226"/>
      <c r="D1168" s="226"/>
      <c r="E1168" s="226"/>
      <c r="F1168" s="9"/>
      <c r="G1168" s="4"/>
    </row>
    <row r="1169" spans="1:7">
      <c r="A1169" s="17"/>
      <c r="B1169" s="23" t="s">
        <v>339</v>
      </c>
      <c r="C1169" s="223" t="s">
        <v>340</v>
      </c>
      <c r="D1169" s="223"/>
      <c r="E1169" s="223"/>
      <c r="F1169" s="14">
        <v>0</v>
      </c>
      <c r="G1169" s="4"/>
    </row>
    <row r="1170" spans="1:7">
      <c r="A1170" s="17"/>
      <c r="B1170" s="22" t="s">
        <v>166</v>
      </c>
      <c r="C1170" s="225" t="s">
        <v>167</v>
      </c>
      <c r="D1170" s="225"/>
      <c r="E1170" s="225"/>
      <c r="F1170" s="27">
        <f>F1171+F1173</f>
        <v>2097.58</v>
      </c>
      <c r="G1170" s="4"/>
    </row>
    <row r="1171" spans="1:7">
      <c r="A1171" s="17"/>
      <c r="B1171" s="23" t="s">
        <v>328</v>
      </c>
      <c r="C1171" s="223" t="s">
        <v>329</v>
      </c>
      <c r="D1171" s="223"/>
      <c r="E1171" s="223"/>
      <c r="F1171" s="14">
        <v>1490.08</v>
      </c>
      <c r="G1171" s="4"/>
    </row>
    <row r="1172" spans="1:7">
      <c r="A1172" s="17"/>
      <c r="B1172" s="17"/>
      <c r="C1172" s="226" t="s">
        <v>531</v>
      </c>
      <c r="D1172" s="226"/>
      <c r="E1172" s="226"/>
      <c r="F1172" s="9"/>
      <c r="G1172" s="4"/>
    </row>
    <row r="1173" spans="1:7">
      <c r="A1173" s="17"/>
      <c r="B1173" s="23" t="s">
        <v>320</v>
      </c>
      <c r="C1173" s="223" t="s">
        <v>331</v>
      </c>
      <c r="D1173" s="223"/>
      <c r="E1173" s="223"/>
      <c r="F1173" s="14">
        <v>607.5</v>
      </c>
      <c r="G1173" s="4"/>
    </row>
    <row r="1174" spans="1:7" s="77" customFormat="1">
      <c r="A1174" s="17"/>
      <c r="B1174" s="17"/>
      <c r="C1174" s="76"/>
      <c r="D1174" s="76"/>
      <c r="E1174" s="76"/>
      <c r="F1174" s="9"/>
      <c r="G1174" s="4"/>
    </row>
    <row r="1175" spans="1:7" s="77" customFormat="1">
      <c r="A1175" s="236" t="s">
        <v>513</v>
      </c>
      <c r="B1175" s="237"/>
      <c r="C1175" s="237"/>
      <c r="D1175" s="237"/>
      <c r="E1175" s="238"/>
      <c r="F1175" s="125">
        <f>F1176</f>
        <v>453474.68</v>
      </c>
      <c r="G1175" s="4"/>
    </row>
    <row r="1176" spans="1:7" s="77" customFormat="1" ht="31.5" customHeight="1">
      <c r="A1176" s="17"/>
      <c r="B1176" s="129" t="s">
        <v>168</v>
      </c>
      <c r="C1176" s="319" t="s">
        <v>170</v>
      </c>
      <c r="D1176" s="319"/>
      <c r="E1176" s="319"/>
      <c r="F1176" s="27">
        <f>F1177</f>
        <v>453474.68</v>
      </c>
      <c r="G1176" s="4"/>
    </row>
    <row r="1177" spans="1:7" s="77" customFormat="1" ht="36.75" customHeight="1">
      <c r="A1177" s="17"/>
      <c r="B1177" s="23" t="s">
        <v>637</v>
      </c>
      <c r="C1177" s="223" t="s">
        <v>514</v>
      </c>
      <c r="D1177" s="223"/>
      <c r="E1177" s="223"/>
      <c r="F1177" s="14">
        <v>453474.68</v>
      </c>
      <c r="G1177" s="4"/>
    </row>
    <row r="1178" spans="1:7" s="77" customFormat="1" ht="13.5" customHeight="1">
      <c r="A1178" s="17"/>
      <c r="B1178" s="17"/>
      <c r="C1178" s="76"/>
      <c r="D1178" s="76"/>
      <c r="E1178" s="76"/>
      <c r="F1178" s="9"/>
      <c r="G1178" s="4"/>
    </row>
    <row r="1179" spans="1:7" s="79" customFormat="1" ht="13.5" customHeight="1">
      <c r="A1179" s="17"/>
      <c r="B1179" s="17"/>
      <c r="C1179" s="117"/>
      <c r="D1179" s="117"/>
      <c r="E1179" s="117"/>
      <c r="F1179" s="9"/>
      <c r="G1179" s="4"/>
    </row>
    <row r="1180" spans="1:7">
      <c r="A1180" s="224" t="s">
        <v>416</v>
      </c>
      <c r="B1180" s="224"/>
      <c r="C1180" s="224"/>
      <c r="D1180" s="224"/>
      <c r="E1180" s="224"/>
      <c r="F1180" s="125">
        <f>F1181+F1222+F1229+F1248+F1250+F1289+F1293+F1301+F1303+F1313+F1320+F1340</f>
        <v>14931740.860000001</v>
      </c>
      <c r="G1180" s="4"/>
    </row>
    <row r="1181" spans="1:7">
      <c r="A1181" s="17"/>
      <c r="B1181" s="22" t="s">
        <v>100</v>
      </c>
      <c r="C1181" s="225" t="s">
        <v>101</v>
      </c>
      <c r="D1181" s="225"/>
      <c r="E1181" s="225"/>
      <c r="F1181" s="137">
        <f>F1182+F1183+F1185+F1186+F1187+F1188+F1189+F1190+F1191+F1192+F1201+F1202+F1203+F1204+F1205+F1206+F1213+F1214+F1215+F1216+F1218+F1219+F1221</f>
        <v>7775322.1400000006</v>
      </c>
      <c r="G1181" s="4"/>
    </row>
    <row r="1182" spans="1:7" ht="29.25" customHeight="1">
      <c r="A1182" s="17"/>
      <c r="B1182" s="23" t="s">
        <v>417</v>
      </c>
      <c r="C1182" s="223" t="s">
        <v>532</v>
      </c>
      <c r="D1182" s="223"/>
      <c r="E1182" s="223"/>
      <c r="F1182" s="14">
        <v>2222.84</v>
      </c>
      <c r="G1182" s="4"/>
    </row>
    <row r="1183" spans="1:7" ht="31.5" customHeight="1">
      <c r="A1183" s="17"/>
      <c r="B1183" s="23" t="s">
        <v>418</v>
      </c>
      <c r="C1183" s="223" t="s">
        <v>435</v>
      </c>
      <c r="D1183" s="223"/>
      <c r="E1183" s="223"/>
      <c r="F1183" s="14">
        <v>333892</v>
      </c>
      <c r="G1183" s="4"/>
    </row>
    <row r="1184" spans="1:7">
      <c r="A1184" s="17"/>
      <c r="B1184" s="17"/>
      <c r="C1184" s="226" t="s">
        <v>419</v>
      </c>
      <c r="D1184" s="226"/>
      <c r="E1184" s="226"/>
      <c r="F1184" s="9"/>
      <c r="G1184" s="4"/>
    </row>
    <row r="1185" spans="1:7" s="74" customFormat="1" ht="30" customHeight="1">
      <c r="A1185" s="17"/>
      <c r="B1185" s="23" t="s">
        <v>432</v>
      </c>
      <c r="C1185" s="223" t="s">
        <v>433</v>
      </c>
      <c r="D1185" s="223"/>
      <c r="E1185" s="223"/>
      <c r="F1185" s="14">
        <v>1530.17</v>
      </c>
      <c r="G1185" s="4"/>
    </row>
    <row r="1186" spans="1:7">
      <c r="A1186" s="17"/>
      <c r="B1186" s="23" t="s">
        <v>358</v>
      </c>
      <c r="C1186" s="223" t="s">
        <v>359</v>
      </c>
      <c r="D1186" s="223"/>
      <c r="E1186" s="223"/>
      <c r="F1186" s="14">
        <v>322650.19</v>
      </c>
      <c r="G1186" s="4"/>
    </row>
    <row r="1187" spans="1:7">
      <c r="A1187" s="17"/>
      <c r="B1187" s="23" t="s">
        <v>345</v>
      </c>
      <c r="C1187" s="223" t="s">
        <v>348</v>
      </c>
      <c r="D1187" s="223"/>
      <c r="E1187" s="223"/>
      <c r="F1187" s="14">
        <v>3974773.31</v>
      </c>
      <c r="G1187" s="4"/>
    </row>
    <row r="1188" spans="1:7">
      <c r="A1188" s="17"/>
      <c r="B1188" s="23" t="s">
        <v>401</v>
      </c>
      <c r="C1188" s="241" t="s">
        <v>360</v>
      </c>
      <c r="D1188" s="241"/>
      <c r="E1188" s="241"/>
      <c r="F1188" s="14">
        <v>327324.82</v>
      </c>
      <c r="G1188" s="4"/>
    </row>
    <row r="1189" spans="1:7">
      <c r="A1189" s="17"/>
      <c r="B1189" s="23" t="s">
        <v>346</v>
      </c>
      <c r="C1189" s="223" t="s">
        <v>349</v>
      </c>
      <c r="D1189" s="223"/>
      <c r="E1189" s="223"/>
      <c r="F1189" s="14">
        <v>790125.47</v>
      </c>
      <c r="G1189" s="4"/>
    </row>
    <row r="1190" spans="1:7">
      <c r="A1190" s="17"/>
      <c r="B1190" s="23" t="s">
        <v>347</v>
      </c>
      <c r="C1190" s="223" t="s">
        <v>350</v>
      </c>
      <c r="D1190" s="223"/>
      <c r="E1190" s="223"/>
      <c r="F1190" s="14">
        <v>90802.95</v>
      </c>
      <c r="G1190" s="4"/>
    </row>
    <row r="1191" spans="1:7">
      <c r="A1191" s="17"/>
      <c r="B1191" s="23" t="s">
        <v>363</v>
      </c>
      <c r="C1191" s="223" t="s">
        <v>364</v>
      </c>
      <c r="D1191" s="223"/>
      <c r="E1191" s="223"/>
      <c r="F1191" s="14">
        <v>33014.230000000003</v>
      </c>
      <c r="G1191" s="4"/>
    </row>
    <row r="1192" spans="1:7">
      <c r="A1192" s="17"/>
      <c r="B1192" s="23" t="s">
        <v>328</v>
      </c>
      <c r="C1192" s="223" t="s">
        <v>329</v>
      </c>
      <c r="D1192" s="223"/>
      <c r="E1192" s="223"/>
      <c r="F1192" s="14">
        <f>E1193+E1194+E1195+E1196+E1197+E1198+E1199+E1200</f>
        <v>456364.23</v>
      </c>
      <c r="G1192" s="4"/>
    </row>
    <row r="1193" spans="1:7">
      <c r="A1193" s="17"/>
      <c r="B1193" s="17"/>
      <c r="C1193" s="223" t="s">
        <v>367</v>
      </c>
      <c r="D1193" s="223"/>
      <c r="E1193" s="40">
        <v>129459.81</v>
      </c>
      <c r="F1193" s="9"/>
      <c r="G1193" s="4"/>
    </row>
    <row r="1194" spans="1:7">
      <c r="A1194" s="17"/>
      <c r="B1194" s="17"/>
      <c r="C1194" s="223" t="s">
        <v>410</v>
      </c>
      <c r="D1194" s="223"/>
      <c r="E1194" s="40">
        <v>21756</v>
      </c>
      <c r="F1194" s="9"/>
      <c r="G1194" s="4"/>
    </row>
    <row r="1195" spans="1:7">
      <c r="A1195" s="17"/>
      <c r="B1195" s="17"/>
      <c r="C1195" s="223" t="s">
        <v>420</v>
      </c>
      <c r="D1195" s="223"/>
      <c r="E1195" s="40">
        <v>2600.8200000000002</v>
      </c>
      <c r="F1195" s="9"/>
      <c r="G1195" s="4"/>
    </row>
    <row r="1196" spans="1:7">
      <c r="A1196" s="17"/>
      <c r="B1196" s="17"/>
      <c r="C1196" s="223" t="s">
        <v>421</v>
      </c>
      <c r="D1196" s="223"/>
      <c r="E1196" s="40">
        <v>206037.05</v>
      </c>
      <c r="F1196" s="9"/>
      <c r="G1196" s="4"/>
    </row>
    <row r="1197" spans="1:7">
      <c r="A1197" s="17"/>
      <c r="B1197" s="17"/>
      <c r="C1197" s="223" t="s">
        <v>422</v>
      </c>
      <c r="D1197" s="223"/>
      <c r="E1197" s="40">
        <v>20961.490000000002</v>
      </c>
      <c r="F1197" s="9"/>
      <c r="G1197" s="4"/>
    </row>
    <row r="1198" spans="1:7">
      <c r="A1198" s="17"/>
      <c r="B1198" s="17"/>
      <c r="C1198" s="223" t="s">
        <v>423</v>
      </c>
      <c r="D1198" s="223"/>
      <c r="E1198" s="40">
        <v>25415.37</v>
      </c>
      <c r="F1198" s="9"/>
      <c r="G1198" s="4"/>
    </row>
    <row r="1199" spans="1:7">
      <c r="A1199" s="17"/>
      <c r="B1199" s="17"/>
      <c r="C1199" s="223" t="s">
        <v>424</v>
      </c>
      <c r="D1199" s="223"/>
      <c r="E1199" s="40">
        <v>2229.59</v>
      </c>
      <c r="F1199" s="9"/>
      <c r="G1199" s="4"/>
    </row>
    <row r="1200" spans="1:7" ht="74.25" customHeight="1">
      <c r="A1200" s="17"/>
      <c r="B1200" s="17"/>
      <c r="C1200" s="223" t="s">
        <v>783</v>
      </c>
      <c r="D1200" s="223"/>
      <c r="E1200" s="40">
        <v>47904.1</v>
      </c>
      <c r="F1200" s="9"/>
      <c r="G1200" s="4"/>
    </row>
    <row r="1201" spans="1:7">
      <c r="A1201" s="17"/>
      <c r="B1201" s="23" t="s">
        <v>425</v>
      </c>
      <c r="C1201" s="223" t="s">
        <v>426</v>
      </c>
      <c r="D1201" s="223"/>
      <c r="E1201" s="223"/>
      <c r="F1201" s="14">
        <v>1078.5</v>
      </c>
      <c r="G1201" s="4"/>
    </row>
    <row r="1202" spans="1:7">
      <c r="A1202" s="17"/>
      <c r="B1202" s="23" t="s">
        <v>427</v>
      </c>
      <c r="C1202" s="223" t="s">
        <v>428</v>
      </c>
      <c r="D1202" s="223"/>
      <c r="E1202" s="223"/>
      <c r="F1202" s="14">
        <v>68347.87</v>
      </c>
      <c r="G1202" s="4"/>
    </row>
    <row r="1203" spans="1:7">
      <c r="A1203" s="17"/>
      <c r="B1203" s="23" t="s">
        <v>369</v>
      </c>
      <c r="C1203" s="223" t="s">
        <v>370</v>
      </c>
      <c r="D1203" s="223"/>
      <c r="E1203" s="223"/>
      <c r="F1203" s="14">
        <v>106315.59</v>
      </c>
      <c r="G1203" s="4"/>
    </row>
    <row r="1204" spans="1:7">
      <c r="A1204" s="17"/>
      <c r="B1204" s="23" t="s">
        <v>371</v>
      </c>
      <c r="C1204" s="223" t="s">
        <v>372</v>
      </c>
      <c r="D1204" s="223"/>
      <c r="E1204" s="223"/>
      <c r="F1204" s="14">
        <v>118062.6</v>
      </c>
      <c r="G1204" s="4"/>
    </row>
    <row r="1205" spans="1:7">
      <c r="A1205" s="17"/>
      <c r="B1205" s="23" t="s">
        <v>373</v>
      </c>
      <c r="C1205" s="223" t="s">
        <v>374</v>
      </c>
      <c r="D1205" s="223"/>
      <c r="E1205" s="223"/>
      <c r="F1205" s="14">
        <v>7277</v>
      </c>
      <c r="G1205" s="4"/>
    </row>
    <row r="1206" spans="1:7">
      <c r="A1206" s="17"/>
      <c r="B1206" s="23" t="s">
        <v>320</v>
      </c>
      <c r="C1206" s="223" t="s">
        <v>331</v>
      </c>
      <c r="D1206" s="223"/>
      <c r="E1206" s="223"/>
      <c r="F1206" s="14">
        <f>E1207+E1208+E1209+E1210+E1211+E1212</f>
        <v>146290.51999999999</v>
      </c>
      <c r="G1206" s="4"/>
    </row>
    <row r="1207" spans="1:7">
      <c r="A1207" s="17"/>
      <c r="B1207" s="17"/>
      <c r="C1207" s="223" t="s">
        <v>429</v>
      </c>
      <c r="D1207" s="223"/>
      <c r="E1207" s="40">
        <v>14883.65</v>
      </c>
      <c r="F1207" s="9"/>
      <c r="G1207" s="4"/>
    </row>
    <row r="1208" spans="1:7">
      <c r="A1208" s="17"/>
      <c r="B1208" s="17"/>
      <c r="C1208" s="223" t="s">
        <v>375</v>
      </c>
      <c r="D1208" s="223"/>
      <c r="E1208" s="40">
        <v>1402.8</v>
      </c>
      <c r="F1208" s="9"/>
      <c r="G1208" s="4"/>
    </row>
    <row r="1209" spans="1:7">
      <c r="A1209" s="17"/>
      <c r="B1209" s="17"/>
      <c r="C1209" s="223" t="s">
        <v>378</v>
      </c>
      <c r="D1209" s="223"/>
      <c r="E1209" s="40">
        <v>10063.07</v>
      </c>
      <c r="F1209" s="9"/>
      <c r="G1209" s="4"/>
    </row>
    <row r="1210" spans="1:7" ht="33" customHeight="1">
      <c r="A1210" s="17"/>
      <c r="B1210" s="17"/>
      <c r="C1210" s="223" t="s">
        <v>430</v>
      </c>
      <c r="D1210" s="223"/>
      <c r="E1210" s="40">
        <v>2813.68</v>
      </c>
      <c r="F1210" s="9"/>
      <c r="G1210" s="4"/>
    </row>
    <row r="1211" spans="1:7">
      <c r="A1211" s="17"/>
      <c r="B1211" s="17"/>
      <c r="C1211" s="223" t="s">
        <v>431</v>
      </c>
      <c r="D1211" s="223"/>
      <c r="E1211" s="40">
        <v>6095.99</v>
      </c>
      <c r="F1211" s="9"/>
      <c r="G1211" s="4"/>
    </row>
    <row r="1212" spans="1:7" ht="78" customHeight="1">
      <c r="A1212" s="17"/>
      <c r="B1212" s="17"/>
      <c r="C1212" s="226" t="s">
        <v>784</v>
      </c>
      <c r="D1212" s="226"/>
      <c r="E1212" s="65">
        <v>111031.33</v>
      </c>
      <c r="F1212" s="9"/>
      <c r="G1212" s="4"/>
    </row>
    <row r="1213" spans="1:7">
      <c r="A1213" s="17"/>
      <c r="B1213" s="23" t="s">
        <v>356</v>
      </c>
      <c r="C1213" s="223" t="s">
        <v>387</v>
      </c>
      <c r="D1213" s="223"/>
      <c r="E1213" s="223"/>
      <c r="F1213" s="14">
        <v>13703.37</v>
      </c>
      <c r="G1213" s="4"/>
    </row>
    <row r="1214" spans="1:7" ht="15" customHeight="1">
      <c r="A1214" s="17"/>
      <c r="B1214" s="23" t="s">
        <v>388</v>
      </c>
      <c r="C1214" s="223" t="s">
        <v>389</v>
      </c>
      <c r="D1214" s="223"/>
      <c r="E1214" s="223"/>
      <c r="F1214" s="14">
        <v>8168.61</v>
      </c>
      <c r="G1214" s="4"/>
    </row>
    <row r="1215" spans="1:7">
      <c r="A1215" s="17"/>
      <c r="B1215" s="23" t="s">
        <v>392</v>
      </c>
      <c r="C1215" s="223" t="s">
        <v>393</v>
      </c>
      <c r="D1215" s="223"/>
      <c r="E1215" s="223"/>
      <c r="F1215" s="14">
        <v>5124.43</v>
      </c>
      <c r="G1215" s="4"/>
    </row>
    <row r="1216" spans="1:7">
      <c r="A1216" s="17"/>
      <c r="B1216" s="23" t="s">
        <v>395</v>
      </c>
      <c r="C1216" s="223" t="s">
        <v>396</v>
      </c>
      <c r="D1216" s="223"/>
      <c r="E1216" s="223"/>
      <c r="F1216" s="14">
        <v>247632</v>
      </c>
      <c r="G1216" s="4"/>
    </row>
    <row r="1217" spans="1:7" s="79" customFormat="1">
      <c r="A1217" s="17"/>
      <c r="B1217" s="47"/>
      <c r="C1217" s="220"/>
      <c r="D1217" s="220"/>
      <c r="E1217" s="220"/>
      <c r="F1217" s="49"/>
      <c r="G1217" s="4"/>
    </row>
    <row r="1218" spans="1:7">
      <c r="A1218" s="17"/>
      <c r="B1218" s="23" t="s">
        <v>397</v>
      </c>
      <c r="C1218" s="223" t="s">
        <v>398</v>
      </c>
      <c r="D1218" s="223"/>
      <c r="E1218" s="223"/>
      <c r="F1218" s="14">
        <v>4940</v>
      </c>
      <c r="G1218" s="4"/>
    </row>
    <row r="1219" spans="1:7" s="79" customFormat="1">
      <c r="A1219" s="17"/>
      <c r="B1219" s="23" t="s">
        <v>322</v>
      </c>
      <c r="C1219" s="232" t="s">
        <v>512</v>
      </c>
      <c r="D1219" s="243"/>
      <c r="E1219" s="242"/>
      <c r="F1219" s="14">
        <v>715681.44</v>
      </c>
      <c r="G1219" s="4"/>
    </row>
    <row r="1220" spans="1:7" s="79" customFormat="1">
      <c r="A1220" s="17"/>
      <c r="B1220" s="23"/>
      <c r="C1220" s="232" t="s">
        <v>563</v>
      </c>
      <c r="D1220" s="234"/>
      <c r="E1220" s="148"/>
      <c r="F1220" s="49"/>
      <c r="G1220" s="4"/>
    </row>
    <row r="1221" spans="1:7">
      <c r="A1221" s="17"/>
      <c r="B1221" s="23" t="s">
        <v>339</v>
      </c>
      <c r="C1221" s="223" t="s">
        <v>340</v>
      </c>
      <c r="D1221" s="223"/>
      <c r="E1221" s="223"/>
      <c r="F1221" s="14">
        <v>0</v>
      </c>
      <c r="G1221" s="4"/>
    </row>
    <row r="1222" spans="1:7">
      <c r="A1222" s="73"/>
      <c r="B1222" s="136" t="s">
        <v>102</v>
      </c>
      <c r="C1222" s="224" t="s">
        <v>434</v>
      </c>
      <c r="D1222" s="224"/>
      <c r="E1222" s="224"/>
      <c r="F1222" s="137">
        <f>F1223+F1224+F1225+F1226+F1227+F1228</f>
        <v>286518.32</v>
      </c>
      <c r="G1222" s="4"/>
    </row>
    <row r="1223" spans="1:7">
      <c r="A1223" s="17"/>
      <c r="B1223" s="23" t="s">
        <v>358</v>
      </c>
      <c r="C1223" s="223" t="s">
        <v>359</v>
      </c>
      <c r="D1223" s="223"/>
      <c r="E1223" s="223"/>
      <c r="F1223" s="14">
        <v>18624.759999999998</v>
      </c>
      <c r="G1223" s="4"/>
    </row>
    <row r="1224" spans="1:7">
      <c r="A1224" s="17"/>
      <c r="B1224" s="23" t="s">
        <v>345</v>
      </c>
      <c r="C1224" s="223" t="s">
        <v>348</v>
      </c>
      <c r="D1224" s="223"/>
      <c r="E1224" s="223"/>
      <c r="F1224" s="14">
        <v>194249.38</v>
      </c>
      <c r="G1224" s="4"/>
    </row>
    <row r="1225" spans="1:7">
      <c r="A1225" s="17"/>
      <c r="B1225" s="23" t="s">
        <v>401</v>
      </c>
      <c r="C1225" s="241" t="s">
        <v>360</v>
      </c>
      <c r="D1225" s="241"/>
      <c r="E1225" s="241"/>
      <c r="F1225" s="14">
        <v>15152.78</v>
      </c>
      <c r="G1225" s="4"/>
    </row>
    <row r="1226" spans="1:7">
      <c r="A1226" s="17"/>
      <c r="B1226" s="23" t="s">
        <v>346</v>
      </c>
      <c r="C1226" s="223" t="s">
        <v>349</v>
      </c>
      <c r="D1226" s="223"/>
      <c r="E1226" s="223"/>
      <c r="F1226" s="14">
        <v>39780.1</v>
      </c>
      <c r="G1226" s="4"/>
    </row>
    <row r="1227" spans="1:7">
      <c r="A1227" s="17"/>
      <c r="B1227" s="23" t="s">
        <v>347</v>
      </c>
      <c r="C1227" s="223" t="s">
        <v>350</v>
      </c>
      <c r="D1227" s="223"/>
      <c r="E1227" s="223"/>
      <c r="F1227" s="14">
        <v>5262.3</v>
      </c>
      <c r="G1227" s="4"/>
    </row>
    <row r="1228" spans="1:7">
      <c r="A1228" s="17"/>
      <c r="B1228" s="143" t="s">
        <v>395</v>
      </c>
      <c r="C1228" s="223" t="s">
        <v>396</v>
      </c>
      <c r="D1228" s="223"/>
      <c r="E1228" s="223"/>
      <c r="F1228" s="14">
        <v>13449</v>
      </c>
      <c r="G1228" s="4"/>
    </row>
    <row r="1229" spans="1:7">
      <c r="A1229" s="17"/>
      <c r="B1229" s="22" t="s">
        <v>104</v>
      </c>
      <c r="C1229" s="225" t="s">
        <v>105</v>
      </c>
      <c r="D1229" s="225"/>
      <c r="E1229" s="225"/>
      <c r="F1229" s="27">
        <f>F1230+F1231+F1235+F1236+F1237+F1238+F1239+F1240+F1241+F1242+F1243+F1244+F1245+F1246+F1247</f>
        <v>686248.92999999982</v>
      </c>
      <c r="G1229" s="4"/>
    </row>
    <row r="1230" spans="1:7" ht="27.75" customHeight="1">
      <c r="A1230" s="17"/>
      <c r="B1230" s="23" t="s">
        <v>417</v>
      </c>
      <c r="C1230" s="223" t="s">
        <v>532</v>
      </c>
      <c r="D1230" s="223"/>
      <c r="E1230" s="223"/>
      <c r="F1230" s="14">
        <v>19027.8</v>
      </c>
      <c r="G1230" s="4"/>
    </row>
    <row r="1231" spans="1:7" ht="30.75" customHeight="1">
      <c r="A1231" s="17"/>
      <c r="B1231" s="23" t="s">
        <v>418</v>
      </c>
      <c r="C1231" s="223" t="s">
        <v>435</v>
      </c>
      <c r="D1231" s="223"/>
      <c r="E1231" s="223"/>
      <c r="F1231" s="14">
        <f>E1232+E1233+E1234</f>
        <v>484670.25</v>
      </c>
      <c r="G1231" s="4"/>
    </row>
    <row r="1232" spans="1:7" ht="31.5" customHeight="1">
      <c r="A1232" s="17"/>
      <c r="B1232" s="17"/>
      <c r="C1232" s="223" t="s">
        <v>679</v>
      </c>
      <c r="D1232" s="223"/>
      <c r="E1232" s="133">
        <v>341185.95</v>
      </c>
      <c r="F1232" s="9"/>
      <c r="G1232" s="4"/>
    </row>
    <row r="1233" spans="1:7" s="79" customFormat="1" ht="18" customHeight="1">
      <c r="A1233" s="17"/>
      <c r="B1233" s="17"/>
      <c r="C1233" s="232" t="s">
        <v>657</v>
      </c>
      <c r="D1233" s="234"/>
      <c r="E1233" s="144">
        <v>84885.75</v>
      </c>
      <c r="F1233" s="9"/>
      <c r="G1233" s="4"/>
    </row>
    <row r="1234" spans="1:7" s="79" customFormat="1">
      <c r="A1234" s="17"/>
      <c r="B1234" s="17"/>
      <c r="C1234" s="226" t="s">
        <v>533</v>
      </c>
      <c r="D1234" s="226"/>
      <c r="E1234" s="144">
        <v>58598.55</v>
      </c>
      <c r="F1234" s="9"/>
      <c r="G1234" s="4"/>
    </row>
    <row r="1235" spans="1:7">
      <c r="A1235" s="17"/>
      <c r="B1235" s="23" t="s">
        <v>358</v>
      </c>
      <c r="C1235" s="223" t="s">
        <v>359</v>
      </c>
      <c r="D1235" s="223"/>
      <c r="E1235" s="223"/>
      <c r="F1235" s="14">
        <v>8525.43</v>
      </c>
      <c r="G1235" s="4"/>
    </row>
    <row r="1236" spans="1:7">
      <c r="A1236" s="17"/>
      <c r="B1236" s="23" t="s">
        <v>345</v>
      </c>
      <c r="C1236" s="223" t="s">
        <v>348</v>
      </c>
      <c r="D1236" s="223"/>
      <c r="E1236" s="223"/>
      <c r="F1236" s="14">
        <v>123508.15</v>
      </c>
      <c r="G1236" s="4"/>
    </row>
    <row r="1237" spans="1:7">
      <c r="A1237" s="17"/>
      <c r="B1237" s="23" t="s">
        <v>401</v>
      </c>
      <c r="C1237" s="241" t="s">
        <v>360</v>
      </c>
      <c r="D1237" s="241"/>
      <c r="E1237" s="241"/>
      <c r="F1237" s="14">
        <v>4175.1899999999996</v>
      </c>
      <c r="G1237" s="4"/>
    </row>
    <row r="1238" spans="1:7">
      <c r="A1238" s="17"/>
      <c r="B1238" s="23" t="s">
        <v>346</v>
      </c>
      <c r="C1238" s="223" t="s">
        <v>349</v>
      </c>
      <c r="D1238" s="223"/>
      <c r="E1238" s="223"/>
      <c r="F1238" s="14">
        <v>21254.06</v>
      </c>
      <c r="G1238" s="4"/>
    </row>
    <row r="1239" spans="1:7">
      <c r="A1239" s="17"/>
      <c r="B1239" s="23" t="s">
        <v>347</v>
      </c>
      <c r="C1239" s="223" t="s">
        <v>350</v>
      </c>
      <c r="D1239" s="223"/>
      <c r="E1239" s="223"/>
      <c r="F1239" s="14">
        <v>1800.95</v>
      </c>
      <c r="G1239" s="4"/>
    </row>
    <row r="1240" spans="1:7" s="79" customFormat="1">
      <c r="A1240" s="17"/>
      <c r="B1240" s="23" t="s">
        <v>328</v>
      </c>
      <c r="C1240" s="223" t="s">
        <v>329</v>
      </c>
      <c r="D1240" s="223"/>
      <c r="E1240" s="223"/>
      <c r="F1240" s="14">
        <v>7598.95</v>
      </c>
      <c r="G1240" s="4"/>
    </row>
    <row r="1241" spans="1:7" s="79" customFormat="1">
      <c r="A1241" s="17"/>
      <c r="B1241" s="23" t="s">
        <v>427</v>
      </c>
      <c r="C1241" s="223" t="s">
        <v>428</v>
      </c>
      <c r="D1241" s="223"/>
      <c r="E1241" s="223"/>
      <c r="F1241" s="14">
        <v>2296.3200000000002</v>
      </c>
      <c r="G1241" s="4"/>
    </row>
    <row r="1242" spans="1:7" s="79" customFormat="1">
      <c r="A1242" s="17"/>
      <c r="B1242" s="23" t="s">
        <v>369</v>
      </c>
      <c r="C1242" s="223" t="s">
        <v>370</v>
      </c>
      <c r="D1242" s="223"/>
      <c r="E1242" s="223"/>
      <c r="F1242" s="14">
        <v>1583.54</v>
      </c>
      <c r="G1242" s="4"/>
    </row>
    <row r="1243" spans="1:7" s="79" customFormat="1">
      <c r="A1243" s="17"/>
      <c r="B1243" s="23" t="s">
        <v>371</v>
      </c>
      <c r="C1243" s="223" t="s">
        <v>372</v>
      </c>
      <c r="D1243" s="223"/>
      <c r="E1243" s="223"/>
      <c r="F1243" s="14">
        <v>300</v>
      </c>
      <c r="G1243" s="4"/>
    </row>
    <row r="1244" spans="1:7" s="79" customFormat="1">
      <c r="A1244" s="17"/>
      <c r="B1244" s="23" t="s">
        <v>320</v>
      </c>
      <c r="C1244" s="223" t="s">
        <v>331</v>
      </c>
      <c r="D1244" s="223"/>
      <c r="E1244" s="223"/>
      <c r="F1244" s="14">
        <v>3100</v>
      </c>
      <c r="G1244" s="4"/>
    </row>
    <row r="1245" spans="1:7" s="79" customFormat="1">
      <c r="A1245" s="17"/>
      <c r="B1245" s="23" t="s">
        <v>356</v>
      </c>
      <c r="C1245" s="244" t="s">
        <v>387</v>
      </c>
      <c r="D1245" s="244"/>
      <c r="E1245" s="223"/>
      <c r="F1245" s="14">
        <v>429.72</v>
      </c>
      <c r="G1245" s="4"/>
    </row>
    <row r="1246" spans="1:7" s="79" customFormat="1">
      <c r="A1246" s="17"/>
      <c r="B1246" s="23" t="s">
        <v>392</v>
      </c>
      <c r="C1246" s="223" t="s">
        <v>393</v>
      </c>
      <c r="D1246" s="223"/>
      <c r="E1246" s="223"/>
      <c r="F1246" s="14">
        <v>88.57</v>
      </c>
      <c r="G1246" s="4"/>
    </row>
    <row r="1247" spans="1:7">
      <c r="A1247" s="17"/>
      <c r="B1247" s="143" t="s">
        <v>395</v>
      </c>
      <c r="C1247" s="223" t="s">
        <v>396</v>
      </c>
      <c r="D1247" s="223"/>
      <c r="E1247" s="223"/>
      <c r="F1247" s="14">
        <v>7890</v>
      </c>
      <c r="G1247" s="4"/>
    </row>
    <row r="1248" spans="1:7">
      <c r="A1248" s="17"/>
      <c r="B1248" s="22" t="s">
        <v>171</v>
      </c>
      <c r="C1248" s="225" t="s">
        <v>172</v>
      </c>
      <c r="D1248" s="225"/>
      <c r="E1248" s="225"/>
      <c r="F1248" s="27">
        <f>F1249</f>
        <v>4711.6099999999997</v>
      </c>
      <c r="G1248" s="4"/>
    </row>
    <row r="1249" spans="1:7" ht="30.75" customHeight="1">
      <c r="A1249" s="17"/>
      <c r="B1249" s="23" t="s">
        <v>417</v>
      </c>
      <c r="C1249" s="223" t="s">
        <v>532</v>
      </c>
      <c r="D1249" s="223"/>
      <c r="E1249" s="223"/>
      <c r="F1249" s="14">
        <v>4711.6099999999997</v>
      </c>
      <c r="G1249" s="4"/>
    </row>
    <row r="1250" spans="1:7">
      <c r="A1250" s="17"/>
      <c r="B1250" s="136" t="s">
        <v>106</v>
      </c>
      <c r="C1250" s="225" t="s">
        <v>107</v>
      </c>
      <c r="D1250" s="225"/>
      <c r="E1250" s="225"/>
      <c r="F1250" s="137">
        <f>F1251+F1253+F1254+F1255+F1256+F1257+F1258+F1259+F1262+F1272+F1273+F1274+F1275+F1276+F1277+F1283+F1284+F1285+F1286+F1287+F1288</f>
        <v>3699259.2399999998</v>
      </c>
      <c r="G1250" s="4"/>
    </row>
    <row r="1251" spans="1:7" ht="30" customHeight="1">
      <c r="A1251" s="17"/>
      <c r="B1251" s="23" t="s">
        <v>418</v>
      </c>
      <c r="C1251" s="223" t="s">
        <v>435</v>
      </c>
      <c r="D1251" s="223"/>
      <c r="E1251" s="223"/>
      <c r="F1251" s="14">
        <v>277728.48</v>
      </c>
      <c r="G1251" s="4"/>
    </row>
    <row r="1252" spans="1:7">
      <c r="A1252" s="17"/>
      <c r="B1252" s="17"/>
      <c r="C1252" s="226" t="s">
        <v>436</v>
      </c>
      <c r="D1252" s="226"/>
      <c r="E1252" s="226"/>
      <c r="F1252" s="9"/>
      <c r="G1252" s="4"/>
    </row>
    <row r="1253" spans="1:7" s="79" customFormat="1" ht="37.5" customHeight="1">
      <c r="A1253" s="17"/>
      <c r="B1253" s="23" t="s">
        <v>432</v>
      </c>
      <c r="C1253" s="223" t="s">
        <v>433</v>
      </c>
      <c r="D1253" s="223"/>
      <c r="E1253" s="223"/>
      <c r="F1253" s="14">
        <v>2549.56</v>
      </c>
      <c r="G1253" s="4"/>
    </row>
    <row r="1254" spans="1:7" s="74" customFormat="1">
      <c r="A1254" s="17"/>
      <c r="B1254" s="23" t="s">
        <v>358</v>
      </c>
      <c r="C1254" s="223" t="s">
        <v>359</v>
      </c>
      <c r="D1254" s="223"/>
      <c r="E1254" s="223"/>
      <c r="F1254" s="14">
        <v>175572.85</v>
      </c>
      <c r="G1254" s="4"/>
    </row>
    <row r="1255" spans="1:7">
      <c r="A1255" s="17"/>
      <c r="B1255" s="23" t="s">
        <v>345</v>
      </c>
      <c r="C1255" s="223" t="s">
        <v>348</v>
      </c>
      <c r="D1255" s="223"/>
      <c r="E1255" s="223"/>
      <c r="F1255" s="14">
        <v>2297070.48</v>
      </c>
      <c r="G1255" s="4"/>
    </row>
    <row r="1256" spans="1:7">
      <c r="A1256" s="17"/>
      <c r="B1256" s="23" t="s">
        <v>401</v>
      </c>
      <c r="C1256" s="241" t="s">
        <v>360</v>
      </c>
      <c r="D1256" s="241"/>
      <c r="E1256" s="241"/>
      <c r="F1256" s="14">
        <v>175804.39</v>
      </c>
      <c r="G1256" s="4"/>
    </row>
    <row r="1257" spans="1:7">
      <c r="A1257" s="17"/>
      <c r="B1257" s="23" t="s">
        <v>346</v>
      </c>
      <c r="C1257" s="223" t="s">
        <v>349</v>
      </c>
      <c r="D1257" s="223"/>
      <c r="E1257" s="223"/>
      <c r="F1257" s="14">
        <v>457605.65</v>
      </c>
      <c r="G1257" s="4"/>
    </row>
    <row r="1258" spans="1:7">
      <c r="A1258" s="17"/>
      <c r="B1258" s="23" t="s">
        <v>347</v>
      </c>
      <c r="C1258" s="223" t="s">
        <v>350</v>
      </c>
      <c r="D1258" s="223"/>
      <c r="E1258" s="223"/>
      <c r="F1258" s="14">
        <v>52015.57</v>
      </c>
      <c r="G1258" s="4"/>
    </row>
    <row r="1259" spans="1:7">
      <c r="A1259" s="17"/>
      <c r="B1259" s="23" t="s">
        <v>363</v>
      </c>
      <c r="C1259" s="223" t="s">
        <v>364</v>
      </c>
      <c r="D1259" s="223"/>
      <c r="E1259" s="223"/>
      <c r="F1259" s="14">
        <v>7473.28</v>
      </c>
      <c r="G1259" s="4"/>
    </row>
    <row r="1260" spans="1:7" s="79" customFormat="1">
      <c r="A1260" s="17"/>
      <c r="B1260" s="47"/>
      <c r="C1260" s="220"/>
      <c r="D1260" s="220"/>
      <c r="E1260" s="220"/>
      <c r="F1260" s="49"/>
      <c r="G1260" s="4"/>
    </row>
    <row r="1261" spans="1:7" s="79" customFormat="1">
      <c r="A1261" s="17"/>
      <c r="B1261" s="47"/>
      <c r="C1261" s="220"/>
      <c r="D1261" s="220"/>
      <c r="E1261" s="220"/>
      <c r="F1261" s="49"/>
      <c r="G1261" s="4"/>
    </row>
    <row r="1262" spans="1:7">
      <c r="A1262" s="17"/>
      <c r="B1262" s="23" t="s">
        <v>328</v>
      </c>
      <c r="C1262" s="223" t="s">
        <v>329</v>
      </c>
      <c r="D1262" s="223"/>
      <c r="E1262" s="223"/>
      <c r="F1262" s="14">
        <f>E1263+E1264+E1265+E1266+E1267+E1268+E1269+E1270+E1271</f>
        <v>38692.649999999994</v>
      </c>
      <c r="G1262" s="4"/>
    </row>
    <row r="1263" spans="1:7">
      <c r="A1263" s="17"/>
      <c r="B1263" s="17"/>
      <c r="C1263" s="223" t="s">
        <v>367</v>
      </c>
      <c r="D1263" s="223"/>
      <c r="E1263" s="40">
        <v>15102.97</v>
      </c>
      <c r="F1263" s="9"/>
      <c r="G1263" s="4"/>
    </row>
    <row r="1264" spans="1:7">
      <c r="A1264" s="17"/>
      <c r="B1264" s="17"/>
      <c r="C1264" s="223" t="s">
        <v>410</v>
      </c>
      <c r="D1264" s="223"/>
      <c r="E1264" s="40">
        <v>5057.3500000000004</v>
      </c>
      <c r="F1264" s="9"/>
      <c r="G1264" s="4"/>
    </row>
    <row r="1265" spans="1:7">
      <c r="A1265" s="17"/>
      <c r="B1265" s="17"/>
      <c r="C1265" s="223" t="s">
        <v>424</v>
      </c>
      <c r="D1265" s="223"/>
      <c r="E1265" s="40">
        <v>1066.1199999999999</v>
      </c>
      <c r="F1265" s="9"/>
      <c r="G1265" s="4"/>
    </row>
    <row r="1266" spans="1:7">
      <c r="A1266" s="17"/>
      <c r="B1266" s="17"/>
      <c r="C1266" s="223" t="s">
        <v>422</v>
      </c>
      <c r="D1266" s="223"/>
      <c r="E1266" s="40">
        <v>5234.76</v>
      </c>
      <c r="F1266" s="9"/>
      <c r="G1266" s="4"/>
    </row>
    <row r="1267" spans="1:7" s="77" customFormat="1">
      <c r="A1267" s="17"/>
      <c r="B1267" s="17"/>
      <c r="C1267" s="223" t="s">
        <v>515</v>
      </c>
      <c r="D1267" s="223"/>
      <c r="E1267" s="40">
        <v>745</v>
      </c>
      <c r="F1267" s="9"/>
      <c r="G1267" s="4"/>
    </row>
    <row r="1268" spans="1:7" s="77" customFormat="1">
      <c r="A1268" s="17"/>
      <c r="B1268" s="17"/>
      <c r="C1268" s="223" t="s">
        <v>423</v>
      </c>
      <c r="D1268" s="223"/>
      <c r="E1268" s="40">
        <v>3257.24</v>
      </c>
      <c r="F1268" s="9"/>
      <c r="G1268" s="4"/>
    </row>
    <row r="1269" spans="1:7" s="79" customFormat="1">
      <c r="A1269" s="17"/>
      <c r="B1269" s="17"/>
      <c r="C1269" s="232" t="s">
        <v>658</v>
      </c>
      <c r="D1269" s="234"/>
      <c r="E1269" s="40">
        <v>179</v>
      </c>
      <c r="F1269" s="9"/>
      <c r="G1269" s="4"/>
    </row>
    <row r="1270" spans="1:7">
      <c r="A1270" s="17"/>
      <c r="B1270" s="17"/>
      <c r="C1270" s="223" t="s">
        <v>421</v>
      </c>
      <c r="D1270" s="223"/>
      <c r="E1270" s="40">
        <v>2695.5</v>
      </c>
      <c r="F1270" s="9"/>
      <c r="G1270" s="4"/>
    </row>
    <row r="1271" spans="1:7" ht="60.75" customHeight="1">
      <c r="A1271" s="17"/>
      <c r="B1271" s="17"/>
      <c r="C1271" s="226" t="s">
        <v>572</v>
      </c>
      <c r="D1271" s="226"/>
      <c r="E1271" s="65">
        <v>5354.71</v>
      </c>
      <c r="F1271" s="9"/>
      <c r="G1271" s="4"/>
    </row>
    <row r="1272" spans="1:7">
      <c r="A1272" s="17"/>
      <c r="B1272" s="23" t="s">
        <v>425</v>
      </c>
      <c r="C1272" s="223" t="s">
        <v>426</v>
      </c>
      <c r="D1272" s="223"/>
      <c r="E1272" s="223"/>
      <c r="F1272" s="14">
        <v>200</v>
      </c>
      <c r="G1272" s="4"/>
    </row>
    <row r="1273" spans="1:7">
      <c r="A1273" s="17"/>
      <c r="B1273" s="23" t="s">
        <v>427</v>
      </c>
      <c r="C1273" s="223" t="s">
        <v>428</v>
      </c>
      <c r="D1273" s="223"/>
      <c r="E1273" s="223"/>
      <c r="F1273" s="14">
        <v>37029.94</v>
      </c>
      <c r="G1273" s="4"/>
    </row>
    <row r="1274" spans="1:7">
      <c r="A1274" s="17"/>
      <c r="B1274" s="23" t="s">
        <v>369</v>
      </c>
      <c r="C1274" s="223" t="s">
        <v>370</v>
      </c>
      <c r="D1274" s="223"/>
      <c r="E1274" s="223"/>
      <c r="F1274" s="14">
        <v>15847.47</v>
      </c>
      <c r="G1274" s="4"/>
    </row>
    <row r="1275" spans="1:7">
      <c r="A1275" s="17"/>
      <c r="B1275" s="23" t="s">
        <v>371</v>
      </c>
      <c r="C1275" s="223" t="s">
        <v>372</v>
      </c>
      <c r="D1275" s="223"/>
      <c r="E1275" s="223"/>
      <c r="F1275" s="14">
        <v>4850</v>
      </c>
      <c r="G1275" s="4"/>
    </row>
    <row r="1276" spans="1:7">
      <c r="A1276" s="17"/>
      <c r="B1276" s="23" t="s">
        <v>373</v>
      </c>
      <c r="C1276" s="223" t="s">
        <v>374</v>
      </c>
      <c r="D1276" s="223"/>
      <c r="E1276" s="223"/>
      <c r="F1276" s="14">
        <v>905</v>
      </c>
      <c r="G1276" s="4"/>
    </row>
    <row r="1277" spans="1:7">
      <c r="A1277" s="17"/>
      <c r="B1277" s="23" t="s">
        <v>320</v>
      </c>
      <c r="C1277" s="223" t="s">
        <v>331</v>
      </c>
      <c r="D1277" s="223"/>
      <c r="E1277" s="223"/>
      <c r="F1277" s="14">
        <f>E1278+E1279+E1280+E1281</f>
        <v>21070.36</v>
      </c>
      <c r="G1277" s="4"/>
    </row>
    <row r="1278" spans="1:7">
      <c r="A1278" s="17"/>
      <c r="B1278" s="17"/>
      <c r="C1278" s="223" t="s">
        <v>429</v>
      </c>
      <c r="D1278" s="223"/>
      <c r="E1278" s="40">
        <v>3236.7</v>
      </c>
      <c r="F1278" s="9"/>
      <c r="G1278" s="4"/>
    </row>
    <row r="1279" spans="1:7">
      <c r="A1279" s="17"/>
      <c r="B1279" s="17"/>
      <c r="C1279" s="223" t="s">
        <v>378</v>
      </c>
      <c r="D1279" s="223"/>
      <c r="E1279" s="40">
        <v>3428.88</v>
      </c>
      <c r="F1279" s="9"/>
      <c r="G1279" s="4"/>
    </row>
    <row r="1280" spans="1:7">
      <c r="A1280" s="17"/>
      <c r="B1280" s="17"/>
      <c r="C1280" s="226" t="s">
        <v>375</v>
      </c>
      <c r="D1280" s="226"/>
      <c r="E1280" s="65">
        <v>341.9</v>
      </c>
      <c r="F1280" s="9"/>
      <c r="G1280" s="4"/>
    </row>
    <row r="1281" spans="1:7">
      <c r="A1281" s="17"/>
      <c r="B1281" s="17"/>
      <c r="C1281" s="245" t="s">
        <v>437</v>
      </c>
      <c r="D1281" s="246"/>
      <c r="E1281" s="227">
        <v>14062.88</v>
      </c>
      <c r="F1281" s="9"/>
      <c r="G1281" s="4"/>
    </row>
    <row r="1282" spans="1:7" ht="42.75" customHeight="1">
      <c r="A1282" s="17"/>
      <c r="B1282" s="17"/>
      <c r="C1282" s="247" t="s">
        <v>438</v>
      </c>
      <c r="D1282" s="248"/>
      <c r="E1282" s="228"/>
      <c r="F1282" s="9"/>
      <c r="G1282" s="4"/>
    </row>
    <row r="1283" spans="1:7" ht="16.5" customHeight="1">
      <c r="A1283" s="17"/>
      <c r="B1283" s="23" t="s">
        <v>356</v>
      </c>
      <c r="C1283" s="244" t="s">
        <v>387</v>
      </c>
      <c r="D1283" s="244"/>
      <c r="E1283" s="223"/>
      <c r="F1283" s="14">
        <v>2107.31</v>
      </c>
      <c r="G1283" s="4"/>
    </row>
    <row r="1284" spans="1:7" ht="13.5" customHeight="1">
      <c r="A1284" s="17"/>
      <c r="B1284" s="23" t="s">
        <v>388</v>
      </c>
      <c r="C1284" s="223" t="s">
        <v>389</v>
      </c>
      <c r="D1284" s="223"/>
      <c r="E1284" s="223"/>
      <c r="F1284" s="14">
        <v>1008.8</v>
      </c>
      <c r="G1284" s="4"/>
    </row>
    <row r="1285" spans="1:7">
      <c r="A1285" s="17"/>
      <c r="B1285" s="23" t="s">
        <v>392</v>
      </c>
      <c r="C1285" s="223" t="s">
        <v>393</v>
      </c>
      <c r="D1285" s="223"/>
      <c r="E1285" s="223"/>
      <c r="F1285" s="14">
        <v>305</v>
      </c>
      <c r="G1285" s="4"/>
    </row>
    <row r="1286" spans="1:7">
      <c r="A1286" s="17"/>
      <c r="B1286" s="23" t="s">
        <v>395</v>
      </c>
      <c r="C1286" s="223" t="s">
        <v>472</v>
      </c>
      <c r="D1286" s="223"/>
      <c r="E1286" s="223"/>
      <c r="F1286" s="14">
        <v>130146</v>
      </c>
      <c r="G1286" s="4"/>
    </row>
    <row r="1287" spans="1:7">
      <c r="A1287" s="17"/>
      <c r="B1287" s="23" t="s">
        <v>397</v>
      </c>
      <c r="C1287" s="223" t="s">
        <v>398</v>
      </c>
      <c r="D1287" s="223"/>
      <c r="E1287" s="223"/>
      <c r="F1287" s="14">
        <v>1276.45</v>
      </c>
      <c r="G1287" s="4"/>
    </row>
    <row r="1288" spans="1:7">
      <c r="A1288" s="17"/>
      <c r="B1288" s="23" t="s">
        <v>322</v>
      </c>
      <c r="C1288" s="223" t="s">
        <v>512</v>
      </c>
      <c r="D1288" s="223"/>
      <c r="E1288" s="223"/>
      <c r="F1288" s="14">
        <v>0</v>
      </c>
      <c r="G1288" s="4"/>
    </row>
    <row r="1289" spans="1:7">
      <c r="A1289" s="17"/>
      <c r="B1289" s="22" t="s">
        <v>173</v>
      </c>
      <c r="C1289" s="225" t="s">
        <v>174</v>
      </c>
      <c r="D1289" s="225"/>
      <c r="E1289" s="225"/>
      <c r="F1289" s="27">
        <f>E1290+E1291+E1292</f>
        <v>764027.3</v>
      </c>
      <c r="G1289" s="4"/>
    </row>
    <row r="1290" spans="1:7" s="79" customFormat="1">
      <c r="A1290" s="17"/>
      <c r="B1290" s="23" t="s">
        <v>346</v>
      </c>
      <c r="C1290" s="247" t="s">
        <v>349</v>
      </c>
      <c r="D1290" s="248"/>
      <c r="E1290" s="163">
        <v>3820.15</v>
      </c>
      <c r="F1290" s="162"/>
      <c r="G1290" s="4"/>
    </row>
    <row r="1291" spans="1:7" s="79" customFormat="1">
      <c r="A1291" s="17"/>
      <c r="B1291" s="23" t="s">
        <v>363</v>
      </c>
      <c r="C1291" s="232" t="s">
        <v>364</v>
      </c>
      <c r="D1291" s="234"/>
      <c r="E1291" s="148">
        <v>22081.48</v>
      </c>
      <c r="F1291" s="162"/>
      <c r="G1291" s="4"/>
    </row>
    <row r="1292" spans="1:7">
      <c r="A1292" s="17"/>
      <c r="B1292" s="23" t="s">
        <v>320</v>
      </c>
      <c r="C1292" s="223" t="s">
        <v>331</v>
      </c>
      <c r="D1292" s="223"/>
      <c r="E1292" s="148">
        <v>738125.67</v>
      </c>
      <c r="F1292" s="49"/>
      <c r="G1292" s="4"/>
    </row>
    <row r="1293" spans="1:7">
      <c r="A1293" s="17"/>
      <c r="B1293" s="22" t="s">
        <v>175</v>
      </c>
      <c r="C1293" s="225" t="s">
        <v>176</v>
      </c>
      <c r="D1293" s="225"/>
      <c r="E1293" s="225"/>
      <c r="F1293" s="27">
        <f>F1294+F1295+F1296+F1297+F1298+F1299+F1300</f>
        <v>47939.820000000007</v>
      </c>
      <c r="G1293" s="4"/>
    </row>
    <row r="1294" spans="1:7" s="79" customFormat="1" ht="34.5" customHeight="1">
      <c r="A1294" s="17"/>
      <c r="B1294" s="23" t="s">
        <v>443</v>
      </c>
      <c r="C1294" s="223" t="s">
        <v>444</v>
      </c>
      <c r="D1294" s="223"/>
      <c r="E1294" s="223"/>
      <c r="F1294" s="14">
        <v>2000</v>
      </c>
      <c r="G1294" s="4"/>
    </row>
    <row r="1295" spans="1:7">
      <c r="A1295" s="17"/>
      <c r="B1295" s="23" t="s">
        <v>358</v>
      </c>
      <c r="C1295" s="223" t="s">
        <v>359</v>
      </c>
      <c r="D1295" s="223"/>
      <c r="E1295" s="223"/>
      <c r="F1295" s="14">
        <v>0</v>
      </c>
      <c r="G1295" s="4"/>
    </row>
    <row r="1296" spans="1:7">
      <c r="A1296" s="17"/>
      <c r="B1296" s="23" t="s">
        <v>345</v>
      </c>
      <c r="C1296" s="223" t="s">
        <v>348</v>
      </c>
      <c r="D1296" s="223"/>
      <c r="E1296" s="223"/>
      <c r="F1296" s="14">
        <v>35649.14</v>
      </c>
      <c r="G1296" s="4"/>
    </row>
    <row r="1297" spans="1:7">
      <c r="A1297" s="17"/>
      <c r="B1297" s="23" t="s">
        <v>401</v>
      </c>
      <c r="C1297" s="241" t="s">
        <v>360</v>
      </c>
      <c r="D1297" s="241"/>
      <c r="E1297" s="241"/>
      <c r="F1297" s="14">
        <v>2829.47</v>
      </c>
      <c r="G1297" s="4"/>
    </row>
    <row r="1298" spans="1:7">
      <c r="A1298" s="17"/>
      <c r="B1298" s="23" t="s">
        <v>346</v>
      </c>
      <c r="C1298" s="223" t="s">
        <v>349</v>
      </c>
      <c r="D1298" s="223"/>
      <c r="E1298" s="223"/>
      <c r="F1298" s="14">
        <v>6825.55</v>
      </c>
      <c r="G1298" s="4"/>
    </row>
    <row r="1299" spans="1:7">
      <c r="A1299" s="17"/>
      <c r="B1299" s="23" t="s">
        <v>347</v>
      </c>
      <c r="C1299" s="223" t="s">
        <v>350</v>
      </c>
      <c r="D1299" s="223"/>
      <c r="E1299" s="223"/>
      <c r="F1299" s="14">
        <v>635.66</v>
      </c>
      <c r="G1299" s="4"/>
    </row>
    <row r="1300" spans="1:7" s="77" customFormat="1">
      <c r="A1300" s="17"/>
      <c r="B1300" s="23" t="s">
        <v>395</v>
      </c>
      <c r="C1300" s="223" t="s">
        <v>472</v>
      </c>
      <c r="D1300" s="223"/>
      <c r="E1300" s="223"/>
      <c r="F1300" s="14">
        <v>0</v>
      </c>
      <c r="G1300" s="4"/>
    </row>
    <row r="1301" spans="1:7">
      <c r="A1301" s="17"/>
      <c r="B1301" s="22" t="s">
        <v>177</v>
      </c>
      <c r="C1301" s="225" t="s">
        <v>178</v>
      </c>
      <c r="D1301" s="225"/>
      <c r="E1301" s="225"/>
      <c r="F1301" s="27">
        <f>F1302</f>
        <v>40998.199999999997</v>
      </c>
      <c r="G1301" s="4"/>
    </row>
    <row r="1302" spans="1:7">
      <c r="A1302" s="17"/>
      <c r="B1302" s="23" t="s">
        <v>320</v>
      </c>
      <c r="C1302" s="223" t="s">
        <v>331</v>
      </c>
      <c r="D1302" s="223"/>
      <c r="E1302" s="223"/>
      <c r="F1302" s="14">
        <v>40998.199999999997</v>
      </c>
      <c r="G1302" s="4"/>
    </row>
    <row r="1303" spans="1:7">
      <c r="A1303" s="17"/>
      <c r="B1303" s="22" t="s">
        <v>108</v>
      </c>
      <c r="C1303" s="225" t="s">
        <v>109</v>
      </c>
      <c r="D1303" s="225"/>
      <c r="E1303" s="225"/>
      <c r="F1303" s="27">
        <f>F1304+F1306+F1307+F1308+F1309+F1310+F1311</f>
        <v>731137.65000000014</v>
      </c>
      <c r="G1303" s="4"/>
    </row>
    <row r="1304" spans="1:7">
      <c r="A1304" s="17"/>
      <c r="B1304" s="23" t="s">
        <v>358</v>
      </c>
      <c r="C1304" s="223" t="s">
        <v>359</v>
      </c>
      <c r="D1304" s="223"/>
      <c r="E1304" s="223"/>
      <c r="F1304" s="14">
        <v>4706.59</v>
      </c>
      <c r="G1304" s="4"/>
    </row>
    <row r="1305" spans="1:7" s="79" customFormat="1">
      <c r="A1305" s="17"/>
      <c r="B1305" s="47"/>
      <c r="C1305" s="220"/>
      <c r="D1305" s="220"/>
      <c r="E1305" s="220"/>
      <c r="F1305" s="49"/>
      <c r="G1305" s="4"/>
    </row>
    <row r="1306" spans="1:7">
      <c r="A1306" s="17"/>
      <c r="B1306" s="23" t="s">
        <v>345</v>
      </c>
      <c r="C1306" s="223" t="s">
        <v>348</v>
      </c>
      <c r="D1306" s="223"/>
      <c r="E1306" s="223"/>
      <c r="F1306" s="14">
        <v>290091.7</v>
      </c>
      <c r="G1306" s="4"/>
    </row>
    <row r="1307" spans="1:7">
      <c r="A1307" s="17"/>
      <c r="B1307" s="23" t="s">
        <v>401</v>
      </c>
      <c r="C1307" s="241" t="s">
        <v>360</v>
      </c>
      <c r="D1307" s="241"/>
      <c r="E1307" s="241"/>
      <c r="F1307" s="14">
        <v>21509.63</v>
      </c>
      <c r="G1307" s="4"/>
    </row>
    <row r="1308" spans="1:7">
      <c r="A1308" s="17"/>
      <c r="B1308" s="23" t="s">
        <v>346</v>
      </c>
      <c r="C1308" s="223" t="s">
        <v>349</v>
      </c>
      <c r="D1308" s="223"/>
      <c r="E1308" s="223"/>
      <c r="F1308" s="14">
        <v>48100.77</v>
      </c>
      <c r="G1308" s="4"/>
    </row>
    <row r="1309" spans="1:7">
      <c r="A1309" s="17"/>
      <c r="B1309" s="23" t="s">
        <v>347</v>
      </c>
      <c r="C1309" s="223" t="s">
        <v>350</v>
      </c>
      <c r="D1309" s="223"/>
      <c r="E1309" s="223"/>
      <c r="F1309" s="14">
        <v>3684.96</v>
      </c>
      <c r="G1309" s="4"/>
    </row>
    <row r="1310" spans="1:7">
      <c r="A1310" s="17"/>
      <c r="B1310" s="23" t="s">
        <v>439</v>
      </c>
      <c r="C1310" s="223" t="s">
        <v>440</v>
      </c>
      <c r="D1310" s="223"/>
      <c r="E1310" s="223"/>
      <c r="F1310" s="14">
        <v>351513</v>
      </c>
      <c r="G1310" s="4"/>
    </row>
    <row r="1311" spans="1:7" ht="18" customHeight="1">
      <c r="A1311" s="17"/>
      <c r="B1311" s="23" t="s">
        <v>395</v>
      </c>
      <c r="C1311" s="223" t="s">
        <v>396</v>
      </c>
      <c r="D1311" s="223"/>
      <c r="E1311" s="223"/>
      <c r="F1311" s="14">
        <v>11531</v>
      </c>
      <c r="G1311" s="4"/>
    </row>
    <row r="1312" spans="1:7" s="79" customFormat="1" ht="0.75" customHeight="1">
      <c r="A1312" s="17"/>
      <c r="B1312" s="47"/>
      <c r="C1312" s="189"/>
      <c r="D1312" s="189"/>
      <c r="E1312" s="189"/>
      <c r="F1312" s="49"/>
      <c r="G1312" s="4"/>
    </row>
    <row r="1313" spans="1:7" s="79" customFormat="1" ht="44.25" customHeight="1">
      <c r="A1313" s="17"/>
      <c r="B1313" s="22" t="s">
        <v>548</v>
      </c>
      <c r="C1313" s="225" t="s">
        <v>564</v>
      </c>
      <c r="D1313" s="225"/>
      <c r="E1313" s="225"/>
      <c r="F1313" s="27">
        <f>F1314+F1315+F1316+F1317+F1318+F1319</f>
        <v>26237.82</v>
      </c>
      <c r="G1313" s="4"/>
    </row>
    <row r="1314" spans="1:7" s="79" customFormat="1" ht="37.5" customHeight="1">
      <c r="A1314" s="17"/>
      <c r="B1314" s="23" t="s">
        <v>418</v>
      </c>
      <c r="C1314" s="232" t="s">
        <v>435</v>
      </c>
      <c r="D1314" s="234"/>
      <c r="E1314" s="148"/>
      <c r="F1314" s="14">
        <v>3222.32</v>
      </c>
      <c r="G1314" s="4"/>
    </row>
    <row r="1315" spans="1:7" s="79" customFormat="1">
      <c r="A1315" s="17"/>
      <c r="B1315" s="23"/>
      <c r="C1315" s="232" t="s">
        <v>565</v>
      </c>
      <c r="D1315" s="235"/>
      <c r="E1315" s="242"/>
      <c r="F1315" s="49"/>
      <c r="G1315" s="4"/>
    </row>
    <row r="1316" spans="1:7" s="79" customFormat="1">
      <c r="A1316" s="17"/>
      <c r="B1316" s="23" t="s">
        <v>345</v>
      </c>
      <c r="C1316" s="232" t="s">
        <v>566</v>
      </c>
      <c r="D1316" s="243"/>
      <c r="E1316" s="242"/>
      <c r="F1316" s="14">
        <v>17701</v>
      </c>
      <c r="G1316" s="4"/>
    </row>
    <row r="1317" spans="1:7" s="79" customFormat="1">
      <c r="A1317" s="17"/>
      <c r="B1317" s="23" t="s">
        <v>401</v>
      </c>
      <c r="C1317" s="241" t="s">
        <v>360</v>
      </c>
      <c r="D1317" s="241"/>
      <c r="E1317" s="241"/>
      <c r="F1317" s="14">
        <v>2019.5</v>
      </c>
      <c r="G1317" s="4"/>
    </row>
    <row r="1318" spans="1:7" s="79" customFormat="1">
      <c r="A1318" s="17"/>
      <c r="B1318" s="23" t="s">
        <v>346</v>
      </c>
      <c r="C1318" s="232" t="s">
        <v>569</v>
      </c>
      <c r="D1318" s="243"/>
      <c r="E1318" s="242"/>
      <c r="F1318" s="14">
        <v>2884</v>
      </c>
      <c r="G1318" s="4"/>
    </row>
    <row r="1319" spans="1:7" s="79" customFormat="1">
      <c r="A1319" s="17"/>
      <c r="B1319" s="23" t="s">
        <v>347</v>
      </c>
      <c r="C1319" s="232" t="s">
        <v>570</v>
      </c>
      <c r="D1319" s="243"/>
      <c r="E1319" s="242"/>
      <c r="F1319" s="14">
        <v>411</v>
      </c>
      <c r="G1319" s="4"/>
    </row>
    <row r="1320" spans="1:7" s="79" customFormat="1" ht="135" customHeight="1">
      <c r="A1320" s="17"/>
      <c r="B1320" s="22" t="s">
        <v>549</v>
      </c>
      <c r="C1320" s="324" t="s">
        <v>553</v>
      </c>
      <c r="D1320" s="325"/>
      <c r="E1320" s="161"/>
      <c r="F1320" s="27">
        <f>F1321+F1322+F1323+F1324+F1325+F1326+F1327+F1328+F1329+F1330+F1331+F1332+F1333+F1334+F1335+F1336+F1337+F1338+F1339</f>
        <v>778803.83</v>
      </c>
      <c r="G1320" s="4"/>
    </row>
    <row r="1321" spans="1:7" s="79" customFormat="1" ht="35.25" customHeight="1">
      <c r="A1321" s="17"/>
      <c r="B1321" s="23" t="s">
        <v>418</v>
      </c>
      <c r="C1321" s="232" t="s">
        <v>435</v>
      </c>
      <c r="D1321" s="234"/>
      <c r="E1321" s="161"/>
      <c r="F1321" s="14">
        <v>104983.2</v>
      </c>
      <c r="G1321" s="4"/>
    </row>
    <row r="1322" spans="1:7" s="79" customFormat="1">
      <c r="A1322" s="17"/>
      <c r="B1322" s="23"/>
      <c r="C1322" s="232" t="s">
        <v>533</v>
      </c>
      <c r="D1322" s="243"/>
      <c r="E1322" s="242"/>
      <c r="F1322" s="14"/>
      <c r="G1322" s="4"/>
    </row>
    <row r="1323" spans="1:7" s="79" customFormat="1">
      <c r="A1323" s="17"/>
      <c r="B1323" s="23" t="s">
        <v>358</v>
      </c>
      <c r="C1323" s="223" t="s">
        <v>359</v>
      </c>
      <c r="D1323" s="223"/>
      <c r="E1323" s="223"/>
      <c r="F1323" s="14">
        <v>12000</v>
      </c>
      <c r="G1323" s="4"/>
    </row>
    <row r="1324" spans="1:7" s="79" customFormat="1">
      <c r="A1324" s="17"/>
      <c r="B1324" s="23" t="s">
        <v>345</v>
      </c>
      <c r="C1324" s="232" t="s">
        <v>348</v>
      </c>
      <c r="D1324" s="243"/>
      <c r="E1324" s="242"/>
      <c r="F1324" s="14">
        <v>535450</v>
      </c>
      <c r="G1324" s="4"/>
    </row>
    <row r="1325" spans="1:7" s="79" customFormat="1">
      <c r="A1325" s="17"/>
      <c r="B1325" s="23" t="s">
        <v>401</v>
      </c>
      <c r="C1325" s="241" t="s">
        <v>360</v>
      </c>
      <c r="D1325" s="241"/>
      <c r="E1325" s="241"/>
      <c r="F1325" s="14">
        <v>17503.63</v>
      </c>
      <c r="G1325" s="4"/>
    </row>
    <row r="1326" spans="1:7" s="79" customFormat="1">
      <c r="A1326" s="17"/>
      <c r="B1326" s="23" t="s">
        <v>346</v>
      </c>
      <c r="C1326" s="232" t="s">
        <v>571</v>
      </c>
      <c r="D1326" s="243"/>
      <c r="E1326" s="242"/>
      <c r="F1326" s="14">
        <v>59864</v>
      </c>
      <c r="G1326" s="4"/>
    </row>
    <row r="1327" spans="1:7" s="79" customFormat="1">
      <c r="A1327" s="17"/>
      <c r="B1327" s="23" t="s">
        <v>347</v>
      </c>
      <c r="C1327" s="232" t="s">
        <v>570</v>
      </c>
      <c r="D1327" s="243"/>
      <c r="E1327" s="242"/>
      <c r="F1327" s="14">
        <v>7652</v>
      </c>
      <c r="G1327" s="4"/>
    </row>
    <row r="1328" spans="1:7" s="79" customFormat="1">
      <c r="A1328" s="17"/>
      <c r="B1328" s="23" t="s">
        <v>363</v>
      </c>
      <c r="C1328" s="232" t="s">
        <v>364</v>
      </c>
      <c r="D1328" s="243"/>
      <c r="E1328" s="242"/>
      <c r="F1328" s="14">
        <v>1600</v>
      </c>
      <c r="G1328" s="4"/>
    </row>
    <row r="1329" spans="1:7" s="79" customFormat="1">
      <c r="A1329" s="17"/>
      <c r="B1329" s="23" t="s">
        <v>328</v>
      </c>
      <c r="C1329" s="232" t="s">
        <v>329</v>
      </c>
      <c r="D1329" s="243"/>
      <c r="E1329" s="242"/>
      <c r="F1329" s="14">
        <v>19893</v>
      </c>
      <c r="G1329" s="4"/>
    </row>
    <row r="1330" spans="1:7" s="79" customFormat="1">
      <c r="A1330" s="17"/>
      <c r="B1330" s="23" t="s">
        <v>425</v>
      </c>
      <c r="C1330" s="223" t="s">
        <v>426</v>
      </c>
      <c r="D1330" s="223"/>
      <c r="E1330" s="223"/>
      <c r="F1330" s="14">
        <v>10</v>
      </c>
      <c r="G1330" s="4"/>
    </row>
    <row r="1331" spans="1:7" s="79" customFormat="1" ht="15" customHeight="1">
      <c r="A1331" s="17"/>
      <c r="B1331" s="23" t="s">
        <v>427</v>
      </c>
      <c r="C1331" s="223" t="s">
        <v>428</v>
      </c>
      <c r="D1331" s="223"/>
      <c r="E1331" s="223"/>
      <c r="F1331" s="14">
        <v>2998</v>
      </c>
      <c r="G1331" s="4"/>
    </row>
    <row r="1332" spans="1:7" s="79" customFormat="1">
      <c r="A1332" s="17"/>
      <c r="B1332" s="23" t="s">
        <v>369</v>
      </c>
      <c r="C1332" s="223" t="s">
        <v>370</v>
      </c>
      <c r="D1332" s="223"/>
      <c r="E1332" s="223"/>
      <c r="F1332" s="14">
        <v>3790</v>
      </c>
      <c r="G1332" s="4"/>
    </row>
    <row r="1333" spans="1:7" s="79" customFormat="1">
      <c r="A1333" s="17"/>
      <c r="B1333" s="23" t="s">
        <v>371</v>
      </c>
      <c r="C1333" s="223" t="s">
        <v>372</v>
      </c>
      <c r="D1333" s="223"/>
      <c r="E1333" s="223"/>
      <c r="F1333" s="14">
        <v>4170</v>
      </c>
      <c r="G1333" s="4"/>
    </row>
    <row r="1334" spans="1:7" s="79" customFormat="1">
      <c r="A1334" s="17"/>
      <c r="B1334" s="23" t="s">
        <v>373</v>
      </c>
      <c r="C1334" s="223" t="s">
        <v>374</v>
      </c>
      <c r="D1334" s="223"/>
      <c r="E1334" s="223"/>
      <c r="F1334" s="14">
        <v>270</v>
      </c>
      <c r="G1334" s="4"/>
    </row>
    <row r="1335" spans="1:7" s="79" customFormat="1">
      <c r="A1335" s="17"/>
      <c r="B1335" s="23" t="s">
        <v>320</v>
      </c>
      <c r="C1335" s="232" t="s">
        <v>331</v>
      </c>
      <c r="D1335" s="235"/>
      <c r="E1335" s="234"/>
      <c r="F1335" s="14">
        <v>6750</v>
      </c>
      <c r="G1335" s="4"/>
    </row>
    <row r="1336" spans="1:7" s="79" customFormat="1">
      <c r="A1336" s="17"/>
      <c r="B1336" s="23" t="s">
        <v>356</v>
      </c>
      <c r="C1336" s="223" t="s">
        <v>387</v>
      </c>
      <c r="D1336" s="223"/>
      <c r="E1336" s="223"/>
      <c r="F1336" s="14">
        <v>740</v>
      </c>
      <c r="G1336" s="4"/>
    </row>
    <row r="1337" spans="1:7" s="79" customFormat="1">
      <c r="A1337" s="17"/>
      <c r="B1337" s="23" t="s">
        <v>388</v>
      </c>
      <c r="C1337" s="223" t="s">
        <v>680</v>
      </c>
      <c r="D1337" s="223"/>
      <c r="E1337" s="223"/>
      <c r="F1337" s="14">
        <v>520</v>
      </c>
      <c r="G1337" s="4"/>
    </row>
    <row r="1338" spans="1:7" s="79" customFormat="1">
      <c r="A1338" s="17"/>
      <c r="B1338" s="23" t="s">
        <v>392</v>
      </c>
      <c r="C1338" s="223" t="s">
        <v>393</v>
      </c>
      <c r="D1338" s="223"/>
      <c r="E1338" s="223"/>
      <c r="F1338" s="14">
        <v>610</v>
      </c>
      <c r="G1338" s="4"/>
    </row>
    <row r="1339" spans="1:7" s="79" customFormat="1">
      <c r="A1339" s="17"/>
      <c r="B1339" s="23" t="s">
        <v>395</v>
      </c>
      <c r="C1339" s="223" t="s">
        <v>472</v>
      </c>
      <c r="D1339" s="223"/>
      <c r="E1339" s="223"/>
      <c r="F1339" s="14">
        <v>0</v>
      </c>
      <c r="G1339" s="4"/>
    </row>
    <row r="1340" spans="1:7">
      <c r="A1340" s="17"/>
      <c r="B1340" s="22" t="s">
        <v>179</v>
      </c>
      <c r="C1340" s="225" t="s">
        <v>66</v>
      </c>
      <c r="D1340" s="225"/>
      <c r="E1340" s="225"/>
      <c r="F1340" s="27">
        <f>F1341+F1343+F1345</f>
        <v>90536</v>
      </c>
      <c r="G1340" s="4"/>
    </row>
    <row r="1341" spans="1:7" ht="27.75" customHeight="1">
      <c r="A1341" s="17"/>
      <c r="B1341" s="119" t="s">
        <v>441</v>
      </c>
      <c r="C1341" s="226" t="s">
        <v>442</v>
      </c>
      <c r="D1341" s="226"/>
      <c r="E1341" s="226"/>
      <c r="F1341" s="11">
        <v>0</v>
      </c>
      <c r="G1341" s="4"/>
    </row>
    <row r="1342" spans="1:7" s="79" customFormat="1" ht="27.75" customHeight="1">
      <c r="A1342" s="17"/>
      <c r="B1342" s="47"/>
      <c r="C1342" s="220"/>
      <c r="D1342" s="220"/>
      <c r="E1342" s="220"/>
      <c r="F1342" s="49"/>
      <c r="G1342" s="4"/>
    </row>
    <row r="1343" spans="1:7" ht="34.5" customHeight="1">
      <c r="A1343" s="17"/>
      <c r="B1343" s="23" t="s">
        <v>443</v>
      </c>
      <c r="C1343" s="223" t="s">
        <v>444</v>
      </c>
      <c r="D1343" s="223"/>
      <c r="E1343" s="223"/>
      <c r="F1343" s="14">
        <v>3000</v>
      </c>
      <c r="G1343" s="4"/>
    </row>
    <row r="1344" spans="1:7">
      <c r="A1344" s="17"/>
      <c r="B1344" s="17"/>
      <c r="C1344" s="226" t="s">
        <v>540</v>
      </c>
      <c r="D1344" s="226"/>
      <c r="E1344" s="226"/>
      <c r="F1344" s="9"/>
      <c r="G1344" s="4"/>
    </row>
    <row r="1345" spans="1:7">
      <c r="A1345" s="17"/>
      <c r="B1345" s="23" t="s">
        <v>395</v>
      </c>
      <c r="C1345" s="223" t="s">
        <v>396</v>
      </c>
      <c r="D1345" s="223"/>
      <c r="E1345" s="223"/>
      <c r="F1345" s="14">
        <v>87536</v>
      </c>
      <c r="G1345" s="4"/>
    </row>
    <row r="1346" spans="1:7" s="79" customFormat="1" ht="12.75" customHeight="1">
      <c r="A1346" s="17"/>
      <c r="B1346" s="47"/>
      <c r="C1346" s="176"/>
      <c r="D1346" s="176"/>
      <c r="E1346" s="176"/>
      <c r="F1346" s="49"/>
      <c r="G1346" s="4"/>
    </row>
    <row r="1347" spans="1:7" s="79" customFormat="1" hidden="1">
      <c r="A1347" s="17"/>
      <c r="B1347" s="47"/>
      <c r="C1347" s="191"/>
      <c r="D1347" s="191"/>
      <c r="E1347" s="191"/>
      <c r="F1347" s="49"/>
      <c r="G1347" s="4"/>
    </row>
    <row r="1348" spans="1:7" s="79" customFormat="1" ht="0.75" customHeight="1">
      <c r="A1348" s="17"/>
      <c r="B1348" s="47"/>
      <c r="C1348" s="191"/>
      <c r="D1348" s="191"/>
      <c r="E1348" s="191"/>
      <c r="F1348" s="49"/>
      <c r="G1348" s="4"/>
    </row>
    <row r="1349" spans="1:7" s="79" customFormat="1" hidden="1">
      <c r="A1349" s="17"/>
      <c r="B1349" s="47"/>
      <c r="C1349" s="176"/>
      <c r="D1349" s="176"/>
      <c r="E1349" s="176"/>
      <c r="F1349" s="49"/>
      <c r="G1349" s="4"/>
    </row>
    <row r="1350" spans="1:7" s="79" customFormat="1" hidden="1">
      <c r="A1350" s="17"/>
      <c r="B1350" s="47"/>
      <c r="C1350" s="176"/>
      <c r="D1350" s="176"/>
      <c r="E1350" s="176"/>
      <c r="F1350" s="49"/>
      <c r="G1350" s="4"/>
    </row>
    <row r="1351" spans="1:7">
      <c r="A1351" s="224" t="s">
        <v>445</v>
      </c>
      <c r="B1351" s="224"/>
      <c r="C1351" s="224"/>
      <c r="D1351" s="224"/>
      <c r="E1351" s="224"/>
      <c r="F1351" s="125">
        <f>F1352+F1355+F1372</f>
        <v>101792.53</v>
      </c>
      <c r="G1351" s="4"/>
    </row>
    <row r="1352" spans="1:7">
      <c r="A1352" s="17"/>
      <c r="B1352" s="22" t="s">
        <v>180</v>
      </c>
      <c r="C1352" s="225" t="s">
        <v>446</v>
      </c>
      <c r="D1352" s="225"/>
      <c r="E1352" s="225"/>
      <c r="F1352" s="27">
        <f>F1354+F1353</f>
        <v>1824.44</v>
      </c>
      <c r="G1352" s="4"/>
    </row>
    <row r="1353" spans="1:7" s="79" customFormat="1">
      <c r="A1353" s="17"/>
      <c r="B1353" s="23" t="s">
        <v>328</v>
      </c>
      <c r="C1353" s="223" t="s">
        <v>329</v>
      </c>
      <c r="D1353" s="223"/>
      <c r="E1353" s="223"/>
      <c r="F1353" s="14">
        <v>312.44</v>
      </c>
      <c r="G1353" s="4"/>
    </row>
    <row r="1354" spans="1:7">
      <c r="A1354" s="17"/>
      <c r="B1354" s="23" t="s">
        <v>320</v>
      </c>
      <c r="C1354" s="223" t="s">
        <v>331</v>
      </c>
      <c r="D1354" s="223"/>
      <c r="E1354" s="223"/>
      <c r="F1354" s="14">
        <v>1512</v>
      </c>
      <c r="G1354" s="4"/>
    </row>
    <row r="1355" spans="1:7">
      <c r="A1355" s="17"/>
      <c r="B1355" s="22" t="s">
        <v>182</v>
      </c>
      <c r="C1355" s="225" t="s">
        <v>183</v>
      </c>
      <c r="D1355" s="225"/>
      <c r="E1355" s="225"/>
      <c r="F1355" s="27">
        <f>F1356+F1358+F1359+F1360+F1369+F1371</f>
        <v>97748.09</v>
      </c>
      <c r="G1355" s="4"/>
    </row>
    <row r="1356" spans="1:7" ht="49.5" customHeight="1">
      <c r="A1356" s="17"/>
      <c r="B1356" s="23" t="s">
        <v>245</v>
      </c>
      <c r="C1356" s="223" t="s">
        <v>447</v>
      </c>
      <c r="D1356" s="223"/>
      <c r="E1356" s="223"/>
      <c r="F1356" s="14">
        <v>33704.49</v>
      </c>
      <c r="G1356" s="4"/>
    </row>
    <row r="1357" spans="1:7">
      <c r="A1357" s="17"/>
      <c r="B1357" s="17"/>
      <c r="C1357" s="226" t="s">
        <v>448</v>
      </c>
      <c r="D1357" s="226"/>
      <c r="E1357" s="226"/>
      <c r="F1357" s="9"/>
      <c r="G1357" s="4"/>
    </row>
    <row r="1358" spans="1:7">
      <c r="A1358" s="17"/>
      <c r="B1358" s="23" t="s">
        <v>363</v>
      </c>
      <c r="C1358" s="223" t="s">
        <v>364</v>
      </c>
      <c r="D1358" s="223"/>
      <c r="E1358" s="223"/>
      <c r="F1358" s="14">
        <v>24060.9</v>
      </c>
      <c r="G1358" s="4"/>
    </row>
    <row r="1359" spans="1:7">
      <c r="A1359" s="17"/>
      <c r="B1359" s="23" t="s">
        <v>328</v>
      </c>
      <c r="C1359" s="223" t="s">
        <v>329</v>
      </c>
      <c r="D1359" s="223"/>
      <c r="E1359" s="223"/>
      <c r="F1359" s="14">
        <v>20763.759999999998</v>
      </c>
      <c r="G1359" s="4"/>
    </row>
    <row r="1360" spans="1:7">
      <c r="A1360" s="17"/>
      <c r="B1360" s="23" t="s">
        <v>320</v>
      </c>
      <c r="C1360" s="223" t="s">
        <v>331</v>
      </c>
      <c r="D1360" s="223"/>
      <c r="E1360" s="223"/>
      <c r="F1360" s="14">
        <f>E1361+E1362+E1363+E1364+E1365+E1366+E1367+E1368+E1369+E1370</f>
        <v>18481.060000000001</v>
      </c>
      <c r="G1360" s="4"/>
    </row>
    <row r="1361" spans="1:7">
      <c r="A1361" s="17"/>
      <c r="B1361" s="17"/>
      <c r="C1361" s="223" t="s">
        <v>449</v>
      </c>
      <c r="D1361" s="223"/>
      <c r="E1361" s="40">
        <v>10267.02</v>
      </c>
      <c r="F1361" s="9"/>
      <c r="G1361" s="4"/>
    </row>
    <row r="1362" spans="1:7">
      <c r="A1362" s="17"/>
      <c r="B1362" s="17"/>
      <c r="C1362" s="223" t="s">
        <v>450</v>
      </c>
      <c r="D1362" s="223"/>
      <c r="E1362" s="40">
        <v>3642.04</v>
      </c>
      <c r="F1362" s="9"/>
      <c r="G1362" s="4"/>
    </row>
    <row r="1363" spans="1:7">
      <c r="A1363" s="17"/>
      <c r="B1363" s="17"/>
      <c r="C1363" s="223" t="s">
        <v>534</v>
      </c>
      <c r="D1363" s="223"/>
      <c r="E1363" s="40">
        <v>876</v>
      </c>
      <c r="F1363" s="9"/>
      <c r="G1363" s="4"/>
    </row>
    <row r="1364" spans="1:7">
      <c r="A1364" s="17"/>
      <c r="B1364" s="17"/>
      <c r="C1364" s="223" t="s">
        <v>451</v>
      </c>
      <c r="D1364" s="223"/>
      <c r="E1364" s="40">
        <v>0</v>
      </c>
      <c r="F1364" s="9"/>
      <c r="G1364" s="4"/>
    </row>
    <row r="1365" spans="1:7">
      <c r="A1365" s="17"/>
      <c r="B1365" s="17"/>
      <c r="C1365" s="223" t="s">
        <v>452</v>
      </c>
      <c r="D1365" s="223"/>
      <c r="E1365" s="40">
        <v>144</v>
      </c>
      <c r="F1365" s="9"/>
      <c r="G1365" s="4"/>
    </row>
    <row r="1366" spans="1:7">
      <c r="A1366" s="17"/>
      <c r="B1366" s="17"/>
      <c r="C1366" s="223" t="s">
        <v>415</v>
      </c>
      <c r="D1366" s="223"/>
      <c r="E1366" s="40">
        <v>300</v>
      </c>
      <c r="F1366" s="9"/>
      <c r="G1366" s="4"/>
    </row>
    <row r="1367" spans="1:7">
      <c r="A1367" s="17"/>
      <c r="B1367" s="17"/>
      <c r="C1367" s="223" t="s">
        <v>453</v>
      </c>
      <c r="D1367" s="223"/>
      <c r="E1367" s="40">
        <v>1000</v>
      </c>
      <c r="F1367" s="9"/>
      <c r="G1367" s="4"/>
    </row>
    <row r="1368" spans="1:7">
      <c r="A1368" s="17"/>
      <c r="B1368" s="17"/>
      <c r="C1368" s="223" t="s">
        <v>454</v>
      </c>
      <c r="D1368" s="223"/>
      <c r="E1368" s="40">
        <v>2000</v>
      </c>
      <c r="F1368" s="9"/>
      <c r="G1368" s="4"/>
    </row>
    <row r="1369" spans="1:7">
      <c r="A1369" s="17"/>
      <c r="B1369" s="17"/>
      <c r="C1369" s="223" t="s">
        <v>386</v>
      </c>
      <c r="D1369" s="223"/>
      <c r="E1369" s="40">
        <v>252</v>
      </c>
      <c r="F1369" s="9"/>
      <c r="G1369" s="4"/>
    </row>
    <row r="1370" spans="1:7" s="78" customFormat="1">
      <c r="A1370" s="17"/>
      <c r="B1370" s="17"/>
      <c r="C1370" s="226"/>
      <c r="D1370" s="226"/>
      <c r="E1370" s="144"/>
      <c r="F1370" s="9"/>
      <c r="G1370" s="4"/>
    </row>
    <row r="1371" spans="1:7">
      <c r="A1371" s="17"/>
      <c r="B1371" s="23" t="s">
        <v>356</v>
      </c>
      <c r="C1371" s="223" t="s">
        <v>387</v>
      </c>
      <c r="D1371" s="223"/>
      <c r="E1371" s="223"/>
      <c r="F1371" s="14">
        <v>737.88</v>
      </c>
      <c r="G1371" s="4"/>
    </row>
    <row r="1372" spans="1:7">
      <c r="A1372" s="17"/>
      <c r="B1372" s="22" t="s">
        <v>110</v>
      </c>
      <c r="C1372" s="225" t="s">
        <v>66</v>
      </c>
      <c r="D1372" s="225"/>
      <c r="E1372" s="225"/>
      <c r="F1372" s="27">
        <f>F1373+F1375</f>
        <v>2220</v>
      </c>
      <c r="G1372" s="4"/>
    </row>
    <row r="1373" spans="1:7">
      <c r="A1373" s="17"/>
      <c r="B1373" s="23" t="s">
        <v>328</v>
      </c>
      <c r="C1373" s="223" t="s">
        <v>329</v>
      </c>
      <c r="D1373" s="223"/>
      <c r="E1373" s="223"/>
      <c r="F1373" s="14">
        <v>300</v>
      </c>
      <c r="G1373" s="4"/>
    </row>
    <row r="1374" spans="1:7">
      <c r="A1374" s="17"/>
      <c r="B1374" s="17"/>
      <c r="C1374" s="226" t="s">
        <v>455</v>
      </c>
      <c r="D1374" s="226"/>
      <c r="E1374" s="226"/>
      <c r="F1374" s="9"/>
      <c r="G1374" s="4"/>
    </row>
    <row r="1375" spans="1:7">
      <c r="A1375" s="17"/>
      <c r="B1375" s="23" t="s">
        <v>320</v>
      </c>
      <c r="C1375" s="223" t="s">
        <v>331</v>
      </c>
      <c r="D1375" s="223"/>
      <c r="E1375" s="223"/>
      <c r="F1375" s="14">
        <v>1920</v>
      </c>
      <c r="G1375" s="4"/>
    </row>
    <row r="1376" spans="1:7" s="77" customFormat="1">
      <c r="A1376" s="17"/>
      <c r="B1376" s="17"/>
      <c r="C1376" s="76"/>
      <c r="D1376" s="76"/>
      <c r="E1376" s="76"/>
      <c r="F1376" s="9"/>
      <c r="G1376" s="4"/>
    </row>
    <row r="1377" spans="1:7">
      <c r="A1377" s="224" t="s">
        <v>456</v>
      </c>
      <c r="B1377" s="224"/>
      <c r="C1377" s="224"/>
      <c r="D1377" s="224"/>
      <c r="E1377" s="224"/>
      <c r="F1377" s="125">
        <f>F1378+F1504</f>
        <v>14461653.040000003</v>
      </c>
      <c r="G1377" s="4"/>
    </row>
    <row r="1378" spans="1:7">
      <c r="A1378" s="17"/>
      <c r="B1378" s="17"/>
      <c r="C1378" s="326" t="s">
        <v>459</v>
      </c>
      <c r="D1378" s="326"/>
      <c r="E1378" s="326"/>
      <c r="F1378" s="145">
        <f>F1379+F1418+F1442+F1482+F1485+F1489+F1499</f>
        <v>11660442.460000003</v>
      </c>
      <c r="G1378" s="4"/>
    </row>
    <row r="1379" spans="1:7">
      <c r="A1379" s="17"/>
      <c r="B1379" s="22" t="s">
        <v>113</v>
      </c>
      <c r="C1379" s="225" t="s">
        <v>114</v>
      </c>
      <c r="D1379" s="225"/>
      <c r="E1379" s="225"/>
      <c r="F1379" s="27">
        <f>F1380+F1381+F1382+F1383+F1384+F1385+F1386+F1400+F1401+F1412+F1413+F1414+F1416+F1417</f>
        <v>334752</v>
      </c>
      <c r="G1379" s="4"/>
    </row>
    <row r="1380" spans="1:7">
      <c r="A1380" s="17"/>
      <c r="B1380" s="23" t="s">
        <v>358</v>
      </c>
      <c r="C1380" s="223" t="s">
        <v>359</v>
      </c>
      <c r="D1380" s="223"/>
      <c r="E1380" s="223"/>
      <c r="F1380" s="14">
        <v>533</v>
      </c>
      <c r="G1380" s="4"/>
    </row>
    <row r="1381" spans="1:7">
      <c r="A1381" s="17"/>
      <c r="B1381" s="23" t="s">
        <v>345</v>
      </c>
      <c r="C1381" s="223" t="s">
        <v>348</v>
      </c>
      <c r="D1381" s="223"/>
      <c r="E1381" s="223"/>
      <c r="F1381" s="14">
        <v>186200</v>
      </c>
      <c r="G1381" s="4"/>
    </row>
    <row r="1382" spans="1:7">
      <c r="A1382" s="17"/>
      <c r="B1382" s="23" t="s">
        <v>401</v>
      </c>
      <c r="C1382" s="241" t="s">
        <v>360</v>
      </c>
      <c r="D1382" s="241"/>
      <c r="E1382" s="241"/>
      <c r="F1382" s="201">
        <v>10950</v>
      </c>
      <c r="G1382" s="4"/>
    </row>
    <row r="1383" spans="1:7">
      <c r="A1383" s="17"/>
      <c r="B1383" s="23" t="s">
        <v>346</v>
      </c>
      <c r="C1383" s="223" t="s">
        <v>349</v>
      </c>
      <c r="D1383" s="223"/>
      <c r="E1383" s="223"/>
      <c r="F1383" s="14">
        <v>34537</v>
      </c>
      <c r="G1383" s="4"/>
    </row>
    <row r="1384" spans="1:7">
      <c r="A1384" s="17"/>
      <c r="B1384" s="23" t="s">
        <v>347</v>
      </c>
      <c r="C1384" s="223" t="s">
        <v>350</v>
      </c>
      <c r="D1384" s="223"/>
      <c r="E1384" s="223"/>
      <c r="F1384" s="14">
        <v>3930</v>
      </c>
      <c r="G1384" s="4"/>
    </row>
    <row r="1385" spans="1:7" s="79" customFormat="1">
      <c r="A1385" s="17"/>
      <c r="B1385" s="23" t="s">
        <v>363</v>
      </c>
      <c r="C1385" s="232" t="s">
        <v>364</v>
      </c>
      <c r="D1385" s="235"/>
      <c r="E1385" s="234"/>
      <c r="F1385" s="14">
        <v>6776</v>
      </c>
      <c r="G1385" s="4"/>
    </row>
    <row r="1386" spans="1:7">
      <c r="A1386" s="17"/>
      <c r="B1386" s="23" t="s">
        <v>328</v>
      </c>
      <c r="C1386" s="223" t="s">
        <v>329</v>
      </c>
      <c r="D1386" s="223"/>
      <c r="E1386" s="223"/>
      <c r="F1386" s="14">
        <f>E1387+E1388+E1389+E1391+E1393+E1394+E1395+E1396+E1397+E1398</f>
        <v>53224</v>
      </c>
      <c r="G1386" s="4"/>
    </row>
    <row r="1387" spans="1:7">
      <c r="A1387" s="17"/>
      <c r="B1387" s="17"/>
      <c r="C1387" s="223" t="s">
        <v>460</v>
      </c>
      <c r="D1387" s="223"/>
      <c r="E1387" s="40">
        <v>8931.73</v>
      </c>
      <c r="F1387" s="9"/>
      <c r="G1387" s="4"/>
    </row>
    <row r="1388" spans="1:7" ht="33" customHeight="1">
      <c r="A1388" s="17"/>
      <c r="B1388" s="17"/>
      <c r="C1388" s="223" t="s">
        <v>461</v>
      </c>
      <c r="D1388" s="223"/>
      <c r="E1388" s="40">
        <v>10248.129999999999</v>
      </c>
      <c r="F1388" s="9"/>
      <c r="G1388" s="4"/>
    </row>
    <row r="1389" spans="1:7" ht="30.75" customHeight="1">
      <c r="A1389" s="17"/>
      <c r="B1389" s="17"/>
      <c r="C1389" s="226" t="s">
        <v>462</v>
      </c>
      <c r="D1389" s="226"/>
      <c r="E1389" s="217">
        <v>8858.69</v>
      </c>
      <c r="F1389" s="9"/>
      <c r="G1389" s="4"/>
    </row>
    <row r="1390" spans="1:7" s="79" customFormat="1" ht="30.75" customHeight="1">
      <c r="A1390" s="17"/>
      <c r="B1390" s="47"/>
      <c r="C1390" s="220"/>
      <c r="D1390" s="220"/>
      <c r="E1390" s="179"/>
      <c r="F1390" s="9"/>
      <c r="G1390" s="4"/>
    </row>
    <row r="1391" spans="1:7" s="79" customFormat="1" ht="30.75" customHeight="1">
      <c r="A1391" s="17"/>
      <c r="B1391" s="17"/>
      <c r="C1391" s="232" t="s">
        <v>733</v>
      </c>
      <c r="D1391" s="234"/>
      <c r="E1391" s="40">
        <v>985.92</v>
      </c>
      <c r="F1391" s="9"/>
      <c r="G1391" s="4"/>
    </row>
    <row r="1392" spans="1:7" s="79" customFormat="1" ht="30.75" hidden="1" customHeight="1">
      <c r="A1392" s="17"/>
      <c r="B1392" s="17"/>
      <c r="C1392" s="218"/>
      <c r="D1392" s="219"/>
      <c r="E1392" s="40"/>
      <c r="F1392" s="9"/>
      <c r="G1392" s="4"/>
    </row>
    <row r="1393" spans="1:7" s="79" customFormat="1" ht="29.25" customHeight="1">
      <c r="A1393" s="17"/>
      <c r="B1393" s="17"/>
      <c r="C1393" s="232" t="s">
        <v>735</v>
      </c>
      <c r="D1393" s="234"/>
      <c r="E1393" s="40">
        <v>4738</v>
      </c>
      <c r="F1393" s="9"/>
      <c r="G1393" s="4"/>
    </row>
    <row r="1394" spans="1:7" s="79" customFormat="1" ht="15.75" customHeight="1">
      <c r="A1394" s="17"/>
      <c r="B1394" s="17"/>
      <c r="C1394" s="232" t="s">
        <v>734</v>
      </c>
      <c r="D1394" s="234"/>
      <c r="E1394" s="40">
        <v>13378.38</v>
      </c>
      <c r="F1394" s="9"/>
      <c r="G1394" s="4"/>
    </row>
    <row r="1395" spans="1:7" ht="28.5" customHeight="1">
      <c r="A1395" s="17"/>
      <c r="B1395" s="17"/>
      <c r="C1395" s="223" t="s">
        <v>463</v>
      </c>
      <c r="D1395" s="223"/>
      <c r="E1395" s="40">
        <v>1658.46</v>
      </c>
      <c r="F1395" s="9"/>
      <c r="G1395" s="4"/>
    </row>
    <row r="1396" spans="1:7">
      <c r="A1396" s="17"/>
      <c r="B1396" s="17"/>
      <c r="C1396" s="223" t="s">
        <v>423</v>
      </c>
      <c r="D1396" s="223"/>
      <c r="E1396" s="40">
        <v>2203.7800000000002</v>
      </c>
      <c r="F1396" s="9"/>
      <c r="G1396" s="4"/>
    </row>
    <row r="1397" spans="1:7">
      <c r="A1397" s="17"/>
      <c r="B1397" s="17"/>
      <c r="C1397" s="223" t="s">
        <v>464</v>
      </c>
      <c r="D1397" s="223"/>
      <c r="E1397" s="40">
        <v>2220.91</v>
      </c>
      <c r="F1397" s="9"/>
      <c r="G1397" s="4"/>
    </row>
    <row r="1398" spans="1:7" ht="31.5" customHeight="1">
      <c r="A1398" s="17"/>
      <c r="B1398" s="17"/>
      <c r="C1398" s="223"/>
      <c r="D1398" s="223"/>
      <c r="E1398" s="40"/>
      <c r="F1398" s="9"/>
      <c r="G1398" s="4"/>
    </row>
    <row r="1399" spans="1:7" s="79" customFormat="1" ht="0.75" customHeight="1">
      <c r="A1399" s="17"/>
      <c r="B1399" s="47"/>
      <c r="C1399" s="176"/>
      <c r="D1399" s="176"/>
      <c r="E1399" s="179"/>
      <c r="F1399" s="49"/>
      <c r="G1399" s="4"/>
    </row>
    <row r="1400" spans="1:7">
      <c r="A1400" s="17"/>
      <c r="B1400" s="23" t="s">
        <v>369</v>
      </c>
      <c r="C1400" s="223" t="s">
        <v>370</v>
      </c>
      <c r="D1400" s="223"/>
      <c r="E1400" s="223"/>
      <c r="F1400" s="14">
        <v>5368</v>
      </c>
      <c r="G1400" s="4"/>
    </row>
    <row r="1401" spans="1:7">
      <c r="A1401" s="17"/>
      <c r="B1401" s="23" t="s">
        <v>320</v>
      </c>
      <c r="C1401" s="223" t="s">
        <v>331</v>
      </c>
      <c r="D1401" s="223"/>
      <c r="E1401" s="223"/>
      <c r="F1401" s="14">
        <f>E1402+E1403+E1404+E1405+E1406+E1407+E1408+E1409+E1410+E1411</f>
        <v>23691.000000000004</v>
      </c>
      <c r="G1401" s="4"/>
    </row>
    <row r="1402" spans="1:7">
      <c r="A1402" s="17"/>
      <c r="B1402" s="17"/>
      <c r="C1402" s="223" t="s">
        <v>465</v>
      </c>
      <c r="D1402" s="223"/>
      <c r="E1402" s="40">
        <v>5000</v>
      </c>
      <c r="F1402" s="9"/>
      <c r="G1402" s="4"/>
    </row>
    <row r="1403" spans="1:7">
      <c r="A1403" s="17"/>
      <c r="B1403" s="17"/>
      <c r="C1403" s="223" t="s">
        <v>466</v>
      </c>
      <c r="D1403" s="223"/>
      <c r="E1403" s="40">
        <v>951.67</v>
      </c>
      <c r="F1403" s="9"/>
      <c r="G1403" s="4"/>
    </row>
    <row r="1404" spans="1:7">
      <c r="A1404" s="17"/>
      <c r="B1404" s="17"/>
      <c r="C1404" s="223" t="s">
        <v>378</v>
      </c>
      <c r="D1404" s="223"/>
      <c r="E1404" s="40">
        <v>754.02</v>
      </c>
      <c r="F1404" s="9"/>
      <c r="G1404" s="4"/>
    </row>
    <row r="1405" spans="1:7" ht="29.25" customHeight="1">
      <c r="A1405" s="17"/>
      <c r="B1405" s="17"/>
      <c r="C1405" s="223" t="s">
        <v>467</v>
      </c>
      <c r="D1405" s="223"/>
      <c r="E1405" s="40">
        <v>838</v>
      </c>
      <c r="F1405" s="9"/>
      <c r="G1405" s="4"/>
    </row>
    <row r="1406" spans="1:7" ht="30.75" customHeight="1">
      <c r="A1406" s="17"/>
      <c r="B1406" s="17"/>
      <c r="C1406" s="223" t="s">
        <v>468</v>
      </c>
      <c r="D1406" s="223"/>
      <c r="E1406" s="40">
        <v>1572.44</v>
      </c>
      <c r="F1406" s="9"/>
      <c r="G1406" s="4"/>
    </row>
    <row r="1407" spans="1:7">
      <c r="A1407" s="17"/>
      <c r="B1407" s="17"/>
      <c r="C1407" s="223" t="s">
        <v>469</v>
      </c>
      <c r="D1407" s="223"/>
      <c r="E1407" s="40">
        <v>3400.3</v>
      </c>
      <c r="F1407" s="9"/>
      <c r="G1407" s="4"/>
    </row>
    <row r="1408" spans="1:7" ht="17.25" customHeight="1">
      <c r="A1408" s="17"/>
      <c r="B1408" s="17"/>
      <c r="C1408" s="223" t="s">
        <v>577</v>
      </c>
      <c r="D1408" s="223"/>
      <c r="E1408" s="40">
        <v>2037.78</v>
      </c>
      <c r="F1408" s="9"/>
      <c r="G1408" s="4"/>
    </row>
    <row r="1409" spans="1:7">
      <c r="A1409" s="17"/>
      <c r="B1409" s="17"/>
      <c r="C1409" s="223" t="s">
        <v>470</v>
      </c>
      <c r="D1409" s="223"/>
      <c r="E1409" s="40">
        <v>2560.48</v>
      </c>
      <c r="F1409" s="9"/>
      <c r="G1409" s="4"/>
    </row>
    <row r="1410" spans="1:7" s="79" customFormat="1">
      <c r="A1410" s="17"/>
      <c r="B1410" s="17"/>
      <c r="C1410" s="232" t="s">
        <v>660</v>
      </c>
      <c r="D1410" s="234"/>
      <c r="E1410" s="40">
        <v>4029</v>
      </c>
      <c r="F1410" s="9"/>
      <c r="G1410" s="4"/>
    </row>
    <row r="1411" spans="1:7" s="79" customFormat="1">
      <c r="A1411" s="17"/>
      <c r="B1411" s="17"/>
      <c r="C1411" s="232" t="s">
        <v>661</v>
      </c>
      <c r="D1411" s="234"/>
      <c r="E1411" s="40">
        <v>2547.31</v>
      </c>
      <c r="F1411" s="9"/>
      <c r="G1411" s="4"/>
    </row>
    <row r="1412" spans="1:7">
      <c r="A1412" s="17"/>
      <c r="B1412" s="23" t="s">
        <v>356</v>
      </c>
      <c r="C1412" s="223" t="s">
        <v>578</v>
      </c>
      <c r="D1412" s="223"/>
      <c r="E1412" s="223"/>
      <c r="F1412" s="14">
        <v>1100</v>
      </c>
      <c r="G1412" s="4"/>
    </row>
    <row r="1413" spans="1:7">
      <c r="A1413" s="17"/>
      <c r="B1413" s="23" t="s">
        <v>388</v>
      </c>
      <c r="C1413" s="223" t="s">
        <v>389</v>
      </c>
      <c r="D1413" s="223"/>
      <c r="E1413" s="223"/>
      <c r="F1413" s="14">
        <v>600</v>
      </c>
      <c r="G1413" s="4"/>
    </row>
    <row r="1414" spans="1:7">
      <c r="A1414" s="17"/>
      <c r="B1414" s="23" t="s">
        <v>392</v>
      </c>
      <c r="C1414" s="223" t="s">
        <v>393</v>
      </c>
      <c r="D1414" s="223"/>
      <c r="E1414" s="223"/>
      <c r="F1414" s="14">
        <v>217</v>
      </c>
      <c r="G1414" s="4"/>
    </row>
    <row r="1415" spans="1:7" ht="13.5" customHeight="1">
      <c r="A1415" s="17"/>
      <c r="B1415" s="17"/>
      <c r="C1415" s="226" t="s">
        <v>471</v>
      </c>
      <c r="D1415" s="226"/>
      <c r="E1415" s="72"/>
      <c r="F1415" s="9"/>
      <c r="G1415" s="4"/>
    </row>
    <row r="1416" spans="1:7">
      <c r="A1416" s="17"/>
      <c r="B1416" s="23" t="s">
        <v>395</v>
      </c>
      <c r="C1416" s="223" t="s">
        <v>472</v>
      </c>
      <c r="D1416" s="223"/>
      <c r="E1416" s="223"/>
      <c r="F1416" s="14">
        <v>6286</v>
      </c>
      <c r="G1416" s="4"/>
    </row>
    <row r="1417" spans="1:7" s="79" customFormat="1">
      <c r="A1417" s="17"/>
      <c r="B1417" s="23" t="s">
        <v>397</v>
      </c>
      <c r="C1417" s="232" t="s">
        <v>398</v>
      </c>
      <c r="D1417" s="235"/>
      <c r="E1417" s="234"/>
      <c r="F1417" s="14">
        <v>1340</v>
      </c>
      <c r="G1417" s="4"/>
    </row>
    <row r="1418" spans="1:7" s="79" customFormat="1">
      <c r="A1418" s="17"/>
      <c r="B1418" s="22" t="s">
        <v>610</v>
      </c>
      <c r="C1418" s="324" t="s">
        <v>611</v>
      </c>
      <c r="D1418" s="243"/>
      <c r="E1418" s="242"/>
      <c r="F1418" s="27">
        <f>F1419+F1420+F1422+F1423+F1424+F1425+F1429+F1433+F1438+F1439+F1440+F1441</f>
        <v>5791852.8099999996</v>
      </c>
      <c r="G1418" s="4"/>
    </row>
    <row r="1419" spans="1:7" s="79" customFormat="1">
      <c r="A1419" s="17"/>
      <c r="B1419" s="23" t="s">
        <v>358</v>
      </c>
      <c r="C1419" s="223" t="s">
        <v>359</v>
      </c>
      <c r="D1419" s="223"/>
      <c r="E1419" s="223"/>
      <c r="F1419" s="14">
        <v>54.51</v>
      </c>
      <c r="G1419" s="4"/>
    </row>
    <row r="1420" spans="1:7" s="79" customFormat="1">
      <c r="A1420" s="17"/>
      <c r="B1420" s="23" t="s">
        <v>475</v>
      </c>
      <c r="C1420" s="223" t="s">
        <v>476</v>
      </c>
      <c r="D1420" s="223"/>
      <c r="E1420" s="223"/>
      <c r="F1420" s="14">
        <v>5677344</v>
      </c>
      <c r="G1420" s="4"/>
    </row>
    <row r="1421" spans="1:7" s="79" customFormat="1">
      <c r="A1421" s="17"/>
      <c r="B1421" s="47"/>
      <c r="C1421" s="232" t="s">
        <v>787</v>
      </c>
      <c r="D1421" s="243"/>
      <c r="E1421" s="242"/>
      <c r="F1421" s="14"/>
      <c r="G1421" s="4"/>
    </row>
    <row r="1422" spans="1:7" s="79" customFormat="1">
      <c r="A1422" s="17"/>
      <c r="B1422" s="23" t="s">
        <v>345</v>
      </c>
      <c r="C1422" s="223" t="s">
        <v>348</v>
      </c>
      <c r="D1422" s="223"/>
      <c r="E1422" s="223"/>
      <c r="F1422" s="14">
        <v>41515</v>
      </c>
      <c r="G1422" s="4"/>
    </row>
    <row r="1423" spans="1:7" s="79" customFormat="1">
      <c r="A1423" s="17"/>
      <c r="B1423" s="23" t="s">
        <v>346</v>
      </c>
      <c r="C1423" s="223" t="s">
        <v>349</v>
      </c>
      <c r="D1423" s="223"/>
      <c r="E1423" s="223"/>
      <c r="F1423" s="14">
        <v>7290</v>
      </c>
      <c r="G1423" s="4"/>
    </row>
    <row r="1424" spans="1:7" s="79" customFormat="1">
      <c r="A1424" s="17"/>
      <c r="B1424" s="23" t="s">
        <v>347</v>
      </c>
      <c r="C1424" s="223" t="s">
        <v>350</v>
      </c>
      <c r="D1424" s="223"/>
      <c r="E1424" s="223"/>
      <c r="F1424" s="14">
        <v>839.84</v>
      </c>
      <c r="G1424" s="4"/>
    </row>
    <row r="1425" spans="1:7" s="79" customFormat="1">
      <c r="A1425" s="17"/>
      <c r="B1425" s="23" t="s">
        <v>328</v>
      </c>
      <c r="C1425" s="223" t="s">
        <v>329</v>
      </c>
      <c r="D1425" s="223"/>
      <c r="E1425" s="223"/>
      <c r="F1425" s="14">
        <f>E1426+E1427+E1428</f>
        <v>20648.16</v>
      </c>
      <c r="G1425" s="4"/>
    </row>
    <row r="1426" spans="1:7" s="79" customFormat="1" ht="28.5" customHeight="1">
      <c r="A1426" s="17"/>
      <c r="B1426" s="47"/>
      <c r="C1426" s="232" t="s">
        <v>736</v>
      </c>
      <c r="D1426" s="242"/>
      <c r="E1426" s="193">
        <v>4229</v>
      </c>
      <c r="F1426" s="14"/>
      <c r="G1426" s="4"/>
    </row>
    <row r="1427" spans="1:7" s="79" customFormat="1">
      <c r="A1427" s="17"/>
      <c r="B1427" s="47"/>
      <c r="C1427" s="232" t="s">
        <v>663</v>
      </c>
      <c r="D1427" s="242"/>
      <c r="E1427" s="193">
        <v>5297.89</v>
      </c>
      <c r="F1427" s="14"/>
      <c r="G1427" s="4"/>
    </row>
    <row r="1428" spans="1:7" s="79" customFormat="1" ht="48" customHeight="1">
      <c r="A1428" s="17"/>
      <c r="B1428" s="47"/>
      <c r="C1428" s="232" t="s">
        <v>737</v>
      </c>
      <c r="D1428" s="242"/>
      <c r="E1428" s="192">
        <v>11121.27</v>
      </c>
      <c r="F1428" s="14"/>
      <c r="G1428" s="4"/>
    </row>
    <row r="1429" spans="1:7" s="79" customFormat="1">
      <c r="A1429" s="17"/>
      <c r="B1429" s="23" t="s">
        <v>369</v>
      </c>
      <c r="C1429" s="223" t="s">
        <v>370</v>
      </c>
      <c r="D1429" s="223"/>
      <c r="E1429" s="223"/>
      <c r="F1429" s="14">
        <v>2000</v>
      </c>
      <c r="G1429" s="4"/>
    </row>
    <row r="1430" spans="1:7" s="79" customFormat="1">
      <c r="A1430" s="17"/>
      <c r="B1430" s="47"/>
      <c r="C1430" s="220"/>
      <c r="D1430" s="220"/>
      <c r="E1430" s="220"/>
      <c r="F1430" s="49"/>
      <c r="G1430" s="4"/>
    </row>
    <row r="1431" spans="1:7" s="79" customFormat="1">
      <c r="A1431" s="17"/>
      <c r="B1431" s="47"/>
      <c r="C1431" s="220"/>
      <c r="D1431" s="220"/>
      <c r="E1431" s="220"/>
      <c r="F1431" s="49"/>
      <c r="G1431" s="4"/>
    </row>
    <row r="1432" spans="1:7" s="79" customFormat="1">
      <c r="A1432" s="17"/>
      <c r="B1432" s="47"/>
      <c r="C1432" s="220"/>
      <c r="D1432" s="220"/>
      <c r="E1432" s="220"/>
      <c r="F1432" s="49"/>
      <c r="G1432" s="4"/>
    </row>
    <row r="1433" spans="1:7" s="79" customFormat="1">
      <c r="A1433" s="17"/>
      <c r="B1433" s="23" t="s">
        <v>320</v>
      </c>
      <c r="C1433" s="223" t="s">
        <v>331</v>
      </c>
      <c r="D1433" s="223"/>
      <c r="E1433" s="223"/>
      <c r="F1433" s="14">
        <f>E1434+E1435+E1436+E1437</f>
        <v>2641.3</v>
      </c>
      <c r="G1433" s="4"/>
    </row>
    <row r="1434" spans="1:7" s="79" customFormat="1">
      <c r="A1434" s="17"/>
      <c r="B1434" s="47"/>
      <c r="C1434" s="232" t="s">
        <v>664</v>
      </c>
      <c r="D1434" s="242"/>
      <c r="E1434" s="193">
        <v>738</v>
      </c>
      <c r="F1434" s="14"/>
      <c r="G1434" s="4"/>
    </row>
    <row r="1435" spans="1:7" s="79" customFormat="1">
      <c r="A1435" s="17"/>
      <c r="B1435" s="47"/>
      <c r="C1435" s="232" t="s">
        <v>738</v>
      </c>
      <c r="D1435" s="242"/>
      <c r="E1435" s="193">
        <v>1022</v>
      </c>
      <c r="F1435" s="14"/>
      <c r="G1435" s="4"/>
    </row>
    <row r="1436" spans="1:7" s="79" customFormat="1">
      <c r="A1436" s="17"/>
      <c r="B1436" s="47"/>
      <c r="C1436" s="232" t="s">
        <v>665</v>
      </c>
      <c r="D1436" s="242"/>
      <c r="E1436" s="193">
        <v>500</v>
      </c>
      <c r="F1436" s="14"/>
      <c r="G1436" s="4"/>
    </row>
    <row r="1437" spans="1:7" s="79" customFormat="1">
      <c r="A1437" s="17"/>
      <c r="B1437" s="47"/>
      <c r="C1437" s="232" t="s">
        <v>666</v>
      </c>
      <c r="D1437" s="242"/>
      <c r="E1437" s="193">
        <v>381.3</v>
      </c>
      <c r="F1437" s="14"/>
      <c r="G1437" s="4"/>
    </row>
    <row r="1438" spans="1:7" s="79" customFormat="1">
      <c r="A1438" s="17"/>
      <c r="B1438" s="23" t="s">
        <v>395</v>
      </c>
      <c r="C1438" s="223" t="s">
        <v>472</v>
      </c>
      <c r="D1438" s="223"/>
      <c r="E1438" s="223"/>
      <c r="F1438" s="14">
        <v>820</v>
      </c>
      <c r="G1438" s="4"/>
    </row>
    <row r="1439" spans="1:7" s="79" customFormat="1">
      <c r="A1439" s="17"/>
      <c r="B1439" s="23" t="s">
        <v>397</v>
      </c>
      <c r="C1439" s="232" t="s">
        <v>398</v>
      </c>
      <c r="D1439" s="235"/>
      <c r="E1439" s="234"/>
      <c r="F1439" s="14">
        <v>700</v>
      </c>
      <c r="G1439" s="4"/>
    </row>
    <row r="1440" spans="1:7" s="79" customFormat="1">
      <c r="A1440" s="17"/>
      <c r="B1440" s="23" t="s">
        <v>322</v>
      </c>
      <c r="C1440" s="232" t="s">
        <v>512</v>
      </c>
      <c r="D1440" s="243"/>
      <c r="E1440" s="242"/>
      <c r="F1440" s="14">
        <v>32000</v>
      </c>
      <c r="G1440" s="4"/>
    </row>
    <row r="1441" spans="1:7" s="79" customFormat="1">
      <c r="A1441" s="17"/>
      <c r="B1441" s="23" t="s">
        <v>339</v>
      </c>
      <c r="C1441" s="232" t="s">
        <v>662</v>
      </c>
      <c r="D1441" s="243"/>
      <c r="E1441" s="242"/>
      <c r="F1441" s="14">
        <v>6000</v>
      </c>
      <c r="G1441" s="4"/>
    </row>
    <row r="1442" spans="1:7" ht="46.5" customHeight="1">
      <c r="A1442" s="75"/>
      <c r="B1442" s="136" t="s">
        <v>116</v>
      </c>
      <c r="C1442" s="225" t="s">
        <v>458</v>
      </c>
      <c r="D1442" s="225"/>
      <c r="E1442" s="225"/>
      <c r="F1442" s="27">
        <f>F1443+F1444+F1466+F1468+F1469+F1470+F1471+F1473+F1474+F1478+F1479+F1480+F1481</f>
        <v>5409071.5800000001</v>
      </c>
      <c r="G1442" s="4"/>
    </row>
    <row r="1443" spans="1:7">
      <c r="A1443" s="17"/>
      <c r="B1443" s="23" t="s">
        <v>358</v>
      </c>
      <c r="C1443" s="223" t="s">
        <v>359</v>
      </c>
      <c r="D1443" s="223"/>
      <c r="E1443" s="223"/>
      <c r="F1443" s="14">
        <v>216.73</v>
      </c>
      <c r="G1443" s="4"/>
    </row>
    <row r="1444" spans="1:7" s="77" customFormat="1">
      <c r="A1444" s="17"/>
      <c r="B1444" s="23" t="s">
        <v>475</v>
      </c>
      <c r="C1444" s="223" t="s">
        <v>476</v>
      </c>
      <c r="D1444" s="223"/>
      <c r="E1444" s="223"/>
      <c r="F1444" s="14">
        <f>E1445+E1451+E1461+E1462+E1464+E1465</f>
        <v>5258789.12</v>
      </c>
      <c r="G1444" s="4"/>
    </row>
    <row r="1445" spans="1:7">
      <c r="A1445" s="17"/>
      <c r="B1445" s="17"/>
      <c r="C1445" s="223" t="s">
        <v>473</v>
      </c>
      <c r="D1445" s="223"/>
      <c r="E1445" s="146">
        <f>E1446+E1447+E1449+E1450</f>
        <v>1696612.5</v>
      </c>
      <c r="F1445" s="9"/>
      <c r="G1445" s="4"/>
    </row>
    <row r="1446" spans="1:7">
      <c r="A1446" s="17"/>
      <c r="B1446" s="17"/>
      <c r="C1446" s="223" t="s">
        <v>739</v>
      </c>
      <c r="D1446" s="223"/>
      <c r="E1446" s="40">
        <v>575433</v>
      </c>
      <c r="F1446" s="9"/>
      <c r="G1446" s="4"/>
    </row>
    <row r="1447" spans="1:7">
      <c r="A1447" s="17"/>
      <c r="B1447" s="17"/>
      <c r="C1447" s="223" t="s">
        <v>740</v>
      </c>
      <c r="D1447" s="223"/>
      <c r="E1447" s="40">
        <v>901313</v>
      </c>
      <c r="F1447" s="9"/>
      <c r="G1447" s="4"/>
    </row>
    <row r="1448" spans="1:7" s="79" customFormat="1" ht="0.75" customHeight="1">
      <c r="A1448" s="17"/>
      <c r="B1448" s="17"/>
      <c r="C1448" s="189"/>
      <c r="D1448" s="189"/>
      <c r="E1448" s="179"/>
      <c r="F1448" s="9"/>
      <c r="G1448" s="4"/>
    </row>
    <row r="1449" spans="1:7">
      <c r="A1449" s="17"/>
      <c r="B1449" s="17"/>
      <c r="C1449" s="223" t="s">
        <v>741</v>
      </c>
      <c r="D1449" s="223"/>
      <c r="E1449" s="40">
        <v>118718</v>
      </c>
      <c r="F1449" s="9"/>
      <c r="G1449" s="4"/>
    </row>
    <row r="1450" spans="1:7">
      <c r="A1450" s="17"/>
      <c r="B1450" s="17"/>
      <c r="C1450" s="223" t="s">
        <v>742</v>
      </c>
      <c r="D1450" s="223"/>
      <c r="E1450" s="40">
        <v>101148.5</v>
      </c>
      <c r="F1450" s="9"/>
      <c r="G1450" s="4"/>
    </row>
    <row r="1451" spans="1:7" ht="31.5" customHeight="1">
      <c r="A1451" s="17"/>
      <c r="B1451" s="17"/>
      <c r="C1451" s="225" t="s">
        <v>474</v>
      </c>
      <c r="D1451" s="225"/>
      <c r="E1451" s="146">
        <f>E1452+E1453+E1454+E1455+E1456+E1457+E1458+E1459+E1460</f>
        <v>2163644.3199999998</v>
      </c>
      <c r="F1451" s="9"/>
      <c r="G1451" s="4"/>
    </row>
    <row r="1452" spans="1:7" ht="15.75" customHeight="1">
      <c r="A1452" s="17"/>
      <c r="B1452" s="17"/>
      <c r="C1452" s="223" t="s">
        <v>743</v>
      </c>
      <c r="D1452" s="223"/>
      <c r="E1452" s="40">
        <v>1426710.25</v>
      </c>
      <c r="F1452" s="9"/>
      <c r="G1452" s="4"/>
    </row>
    <row r="1453" spans="1:7" ht="28.5" customHeight="1">
      <c r="A1453" s="17"/>
      <c r="B1453" s="17"/>
      <c r="C1453" s="223" t="s">
        <v>744</v>
      </c>
      <c r="D1453" s="223"/>
      <c r="E1453" s="40">
        <v>38373.660000000003</v>
      </c>
      <c r="F1453" s="9"/>
      <c r="G1453" s="4"/>
    </row>
    <row r="1454" spans="1:7" ht="44.25" customHeight="1">
      <c r="A1454" s="17"/>
      <c r="B1454" s="17"/>
      <c r="C1454" s="223" t="s">
        <v>745</v>
      </c>
      <c r="D1454" s="223"/>
      <c r="E1454" s="40">
        <v>80111</v>
      </c>
      <c r="F1454" s="9"/>
      <c r="G1454" s="4"/>
    </row>
    <row r="1455" spans="1:7" ht="31.5" customHeight="1">
      <c r="A1455" s="17"/>
      <c r="B1455" s="17"/>
      <c r="C1455" s="223" t="s">
        <v>746</v>
      </c>
      <c r="D1455" s="223"/>
      <c r="E1455" s="40">
        <v>96626.34</v>
      </c>
      <c r="F1455" s="9"/>
      <c r="G1455" s="4"/>
    </row>
    <row r="1456" spans="1:7" ht="44.25" customHeight="1">
      <c r="A1456" s="17"/>
      <c r="B1456" s="17"/>
      <c r="C1456" s="223" t="s">
        <v>747</v>
      </c>
      <c r="D1456" s="223"/>
      <c r="E1456" s="40">
        <v>107400.69</v>
      </c>
      <c r="F1456" s="9"/>
      <c r="G1456" s="4"/>
    </row>
    <row r="1457" spans="1:7" ht="28.5" customHeight="1">
      <c r="A1457" s="17"/>
      <c r="B1457" s="17"/>
      <c r="C1457" s="223" t="s">
        <v>748</v>
      </c>
      <c r="D1457" s="223"/>
      <c r="E1457" s="40">
        <v>75541.399999999994</v>
      </c>
      <c r="F1457" s="9"/>
      <c r="G1457" s="4"/>
    </row>
    <row r="1458" spans="1:7" ht="57.75" customHeight="1">
      <c r="A1458" s="17"/>
      <c r="B1458" s="17"/>
      <c r="C1458" s="223" t="s">
        <v>749</v>
      </c>
      <c r="D1458" s="223"/>
      <c r="E1458" s="40">
        <v>9762.94</v>
      </c>
      <c r="F1458" s="9"/>
      <c r="G1458" s="4"/>
    </row>
    <row r="1459" spans="1:7" ht="45" customHeight="1">
      <c r="A1459" s="17"/>
      <c r="B1459" s="17"/>
      <c r="C1459" s="223" t="s">
        <v>750</v>
      </c>
      <c r="D1459" s="223"/>
      <c r="E1459" s="40">
        <v>101152.08</v>
      </c>
      <c r="F1459" s="9"/>
      <c r="G1459" s="4"/>
    </row>
    <row r="1460" spans="1:7" ht="48.75" customHeight="1">
      <c r="A1460" s="17"/>
      <c r="B1460" s="17"/>
      <c r="C1460" s="223" t="s">
        <v>751</v>
      </c>
      <c r="D1460" s="223"/>
      <c r="E1460" s="40">
        <v>227965.96</v>
      </c>
      <c r="F1460" s="9"/>
      <c r="G1460" s="4"/>
    </row>
    <row r="1461" spans="1:7" ht="27.75" customHeight="1">
      <c r="A1461" s="17"/>
      <c r="B1461" s="17"/>
      <c r="C1461" s="225" t="s">
        <v>667</v>
      </c>
      <c r="D1461" s="225"/>
      <c r="E1461" s="146">
        <v>65000</v>
      </c>
      <c r="F1461" s="9"/>
      <c r="G1461" s="4"/>
    </row>
    <row r="1462" spans="1:7" ht="46.5" customHeight="1">
      <c r="A1462" s="17"/>
      <c r="B1462" s="17"/>
      <c r="C1462" s="326" t="s">
        <v>752</v>
      </c>
      <c r="D1462" s="326"/>
      <c r="E1462" s="212">
        <v>301836.09999999998</v>
      </c>
      <c r="F1462" s="9"/>
      <c r="G1462" s="4"/>
    </row>
    <row r="1463" spans="1:7" s="79" customFormat="1" ht="46.5" customHeight="1">
      <c r="A1463" s="17"/>
      <c r="B1463" s="17"/>
      <c r="C1463" s="147"/>
      <c r="D1463" s="147"/>
      <c r="E1463" s="213"/>
      <c r="F1463" s="9"/>
      <c r="G1463" s="4"/>
    </row>
    <row r="1464" spans="1:7" ht="31.5" customHeight="1">
      <c r="A1464" s="17"/>
      <c r="B1464" s="17"/>
      <c r="C1464" s="225" t="s">
        <v>753</v>
      </c>
      <c r="D1464" s="225"/>
      <c r="E1464" s="146">
        <v>623750</v>
      </c>
      <c r="F1464" s="9"/>
      <c r="G1464" s="4"/>
    </row>
    <row r="1465" spans="1:7" s="79" customFormat="1" ht="15" customHeight="1">
      <c r="A1465" s="17"/>
      <c r="B1465" s="17"/>
      <c r="C1465" s="324" t="s">
        <v>754</v>
      </c>
      <c r="D1465" s="327"/>
      <c r="E1465" s="146">
        <v>407946.2</v>
      </c>
      <c r="F1465" s="9"/>
      <c r="G1465" s="4"/>
    </row>
    <row r="1466" spans="1:7" ht="13.5" customHeight="1">
      <c r="A1466" s="17"/>
      <c r="B1466" s="143" t="s">
        <v>345</v>
      </c>
      <c r="C1466" s="223" t="s">
        <v>348</v>
      </c>
      <c r="D1466" s="223"/>
      <c r="E1466" s="223"/>
      <c r="F1466" s="14">
        <v>94648</v>
      </c>
      <c r="G1466" s="4"/>
    </row>
    <row r="1467" spans="1:7" ht="29.25" customHeight="1">
      <c r="A1467" s="17"/>
      <c r="B1467" s="17"/>
      <c r="C1467" s="226" t="s">
        <v>755</v>
      </c>
      <c r="D1467" s="226"/>
      <c r="E1467" s="226"/>
      <c r="F1467" s="9"/>
      <c r="G1467" s="4"/>
    </row>
    <row r="1468" spans="1:7">
      <c r="A1468" s="17"/>
      <c r="B1468" s="23" t="s">
        <v>401</v>
      </c>
      <c r="C1468" s="241" t="s">
        <v>360</v>
      </c>
      <c r="D1468" s="241"/>
      <c r="E1468" s="241"/>
      <c r="F1468" s="14">
        <v>7224</v>
      </c>
      <c r="G1468" s="4"/>
    </row>
    <row r="1469" spans="1:7">
      <c r="A1469" s="17"/>
      <c r="B1469" s="23" t="s">
        <v>346</v>
      </c>
      <c r="C1469" s="223" t="s">
        <v>349</v>
      </c>
      <c r="D1469" s="223"/>
      <c r="E1469" s="223"/>
      <c r="F1469" s="14">
        <v>17910</v>
      </c>
      <c r="G1469" s="4"/>
    </row>
    <row r="1470" spans="1:7">
      <c r="A1470" s="17"/>
      <c r="B1470" s="23" t="s">
        <v>347</v>
      </c>
      <c r="C1470" s="223" t="s">
        <v>350</v>
      </c>
      <c r="D1470" s="223"/>
      <c r="E1470" s="223"/>
      <c r="F1470" s="14">
        <v>2202</v>
      </c>
      <c r="G1470" s="4"/>
    </row>
    <row r="1471" spans="1:7">
      <c r="A1471" s="17"/>
      <c r="B1471" s="23" t="s">
        <v>328</v>
      </c>
      <c r="C1471" s="223" t="s">
        <v>329</v>
      </c>
      <c r="D1471" s="223"/>
      <c r="E1471" s="223"/>
      <c r="F1471" s="14">
        <v>8600.49</v>
      </c>
      <c r="G1471" s="4"/>
    </row>
    <row r="1472" spans="1:7" ht="44.25" customHeight="1">
      <c r="A1472" s="17"/>
      <c r="B1472" s="17"/>
      <c r="C1472" s="226" t="s">
        <v>477</v>
      </c>
      <c r="D1472" s="226"/>
      <c r="E1472" s="226"/>
      <c r="F1472" s="9"/>
      <c r="G1472" s="4"/>
    </row>
    <row r="1473" spans="1:7">
      <c r="A1473" s="17"/>
      <c r="B1473" s="23" t="s">
        <v>369</v>
      </c>
      <c r="C1473" s="223" t="s">
        <v>370</v>
      </c>
      <c r="D1473" s="223"/>
      <c r="E1473" s="223"/>
      <c r="F1473" s="14">
        <v>1600</v>
      </c>
      <c r="G1473" s="4"/>
    </row>
    <row r="1474" spans="1:7">
      <c r="A1474" s="17"/>
      <c r="B1474" s="23" t="s">
        <v>320</v>
      </c>
      <c r="C1474" s="223" t="s">
        <v>331</v>
      </c>
      <c r="D1474" s="223"/>
      <c r="E1474" s="223"/>
      <c r="F1474" s="14">
        <f>E1475+E1476+E1477</f>
        <v>13227.72</v>
      </c>
      <c r="G1474" s="4"/>
    </row>
    <row r="1475" spans="1:7" ht="30" customHeight="1">
      <c r="A1475" s="17"/>
      <c r="B1475" s="17"/>
      <c r="C1475" s="223" t="s">
        <v>756</v>
      </c>
      <c r="D1475" s="223"/>
      <c r="E1475" s="40">
        <v>6727.39</v>
      </c>
      <c r="F1475" s="9"/>
      <c r="G1475" s="4"/>
    </row>
    <row r="1476" spans="1:7">
      <c r="A1476" s="17"/>
      <c r="B1476" s="17"/>
      <c r="C1476" s="223" t="s">
        <v>466</v>
      </c>
      <c r="D1476" s="223"/>
      <c r="E1476" s="40">
        <v>1409.6</v>
      </c>
      <c r="F1476" s="9"/>
      <c r="G1476" s="4"/>
    </row>
    <row r="1477" spans="1:7" ht="29.25" customHeight="1">
      <c r="A1477" s="17"/>
      <c r="B1477" s="17"/>
      <c r="C1477" s="226" t="s">
        <v>757</v>
      </c>
      <c r="D1477" s="226"/>
      <c r="E1477" s="65">
        <v>5090.7299999999996</v>
      </c>
      <c r="F1477" s="9"/>
      <c r="G1477" s="4"/>
    </row>
    <row r="1478" spans="1:7">
      <c r="A1478" s="17"/>
      <c r="B1478" s="23" t="s">
        <v>356</v>
      </c>
      <c r="C1478" s="223" t="s">
        <v>578</v>
      </c>
      <c r="D1478" s="223"/>
      <c r="E1478" s="223"/>
      <c r="F1478" s="14">
        <v>1300</v>
      </c>
      <c r="G1478" s="4"/>
    </row>
    <row r="1479" spans="1:7">
      <c r="A1479" s="17"/>
      <c r="B1479" s="23" t="s">
        <v>388</v>
      </c>
      <c r="C1479" s="223" t="s">
        <v>389</v>
      </c>
      <c r="D1479" s="223"/>
      <c r="E1479" s="223"/>
      <c r="F1479" s="14">
        <v>391.52</v>
      </c>
      <c r="G1479" s="4"/>
    </row>
    <row r="1480" spans="1:7">
      <c r="A1480" s="17"/>
      <c r="B1480" s="23" t="s">
        <v>395</v>
      </c>
      <c r="C1480" s="223" t="s">
        <v>472</v>
      </c>
      <c r="D1480" s="223"/>
      <c r="E1480" s="223"/>
      <c r="F1480" s="14">
        <v>2742</v>
      </c>
      <c r="G1480" s="4"/>
    </row>
    <row r="1481" spans="1:7">
      <c r="A1481" s="17"/>
      <c r="B1481" s="23" t="s">
        <v>397</v>
      </c>
      <c r="C1481" s="223" t="s">
        <v>398</v>
      </c>
      <c r="D1481" s="223"/>
      <c r="E1481" s="223"/>
      <c r="F1481" s="14">
        <v>220</v>
      </c>
      <c r="G1481" s="4"/>
    </row>
    <row r="1482" spans="1:7" ht="45.75" customHeight="1">
      <c r="A1482" s="17"/>
      <c r="B1482" s="22" t="s">
        <v>117</v>
      </c>
      <c r="C1482" s="225" t="s">
        <v>119</v>
      </c>
      <c r="D1482" s="225"/>
      <c r="E1482" s="225"/>
      <c r="F1482" s="27">
        <f>F1483</f>
        <v>46515.46</v>
      </c>
      <c r="G1482" s="4"/>
    </row>
    <row r="1483" spans="1:7">
      <c r="A1483" s="17"/>
      <c r="B1483" s="23" t="s">
        <v>478</v>
      </c>
      <c r="C1483" s="223" t="s">
        <v>479</v>
      </c>
      <c r="D1483" s="223"/>
      <c r="E1483" s="223"/>
      <c r="F1483" s="14">
        <v>46515.46</v>
      </c>
      <c r="G1483" s="4"/>
    </row>
    <row r="1484" spans="1:7" ht="36" customHeight="1">
      <c r="A1484" s="17"/>
      <c r="B1484" s="17"/>
      <c r="C1484" s="226" t="s">
        <v>758</v>
      </c>
      <c r="D1484" s="226"/>
      <c r="E1484" s="226"/>
      <c r="F1484" s="9"/>
      <c r="G1484" s="4"/>
    </row>
    <row r="1485" spans="1:7">
      <c r="A1485" s="17"/>
      <c r="B1485" s="22" t="s">
        <v>122</v>
      </c>
      <c r="C1485" s="225" t="s">
        <v>123</v>
      </c>
      <c r="D1485" s="225"/>
      <c r="E1485" s="225"/>
      <c r="F1485" s="27">
        <f>F1486+F1488</f>
        <v>539.73</v>
      </c>
      <c r="G1485" s="4"/>
    </row>
    <row r="1486" spans="1:7">
      <c r="A1486" s="17"/>
      <c r="B1486" s="23" t="s">
        <v>475</v>
      </c>
      <c r="C1486" s="223" t="s">
        <v>476</v>
      </c>
      <c r="D1486" s="223"/>
      <c r="E1486" s="223"/>
      <c r="F1486" s="14">
        <v>529.15</v>
      </c>
      <c r="G1486" s="4"/>
    </row>
    <row r="1487" spans="1:7">
      <c r="A1487" s="17"/>
      <c r="B1487" s="17"/>
      <c r="C1487" s="226" t="s">
        <v>759</v>
      </c>
      <c r="D1487" s="226"/>
      <c r="E1487" s="226"/>
      <c r="F1487" s="9"/>
      <c r="G1487" s="4"/>
    </row>
    <row r="1488" spans="1:7">
      <c r="A1488" s="17"/>
      <c r="B1488" s="23" t="s">
        <v>328</v>
      </c>
      <c r="C1488" s="223" t="s">
        <v>329</v>
      </c>
      <c r="D1488" s="223"/>
      <c r="E1488" s="223"/>
      <c r="F1488" s="14">
        <v>10.58</v>
      </c>
      <c r="G1488" s="4"/>
    </row>
    <row r="1489" spans="1:7" ht="30" customHeight="1">
      <c r="A1489" s="17"/>
      <c r="B1489" s="136" t="s">
        <v>128</v>
      </c>
      <c r="C1489" s="225" t="s">
        <v>129</v>
      </c>
      <c r="D1489" s="225"/>
      <c r="E1489" s="225"/>
      <c r="F1489" s="137">
        <f>F1490+F1491+F1492+F1493+F1494+F1495+F1496+F1497+F1498</f>
        <v>77400</v>
      </c>
      <c r="G1489" s="4"/>
    </row>
    <row r="1490" spans="1:7">
      <c r="A1490" s="17"/>
      <c r="B1490" s="23" t="s">
        <v>358</v>
      </c>
      <c r="C1490" s="223" t="s">
        <v>359</v>
      </c>
      <c r="D1490" s="223"/>
      <c r="E1490" s="223"/>
      <c r="F1490" s="201">
        <v>310</v>
      </c>
      <c r="G1490" s="4"/>
    </row>
    <row r="1491" spans="1:7">
      <c r="A1491" s="17"/>
      <c r="B1491" s="23" t="s">
        <v>345</v>
      </c>
      <c r="C1491" s="223" t="s">
        <v>668</v>
      </c>
      <c r="D1491" s="223"/>
      <c r="E1491" s="223"/>
      <c r="F1491" s="14">
        <v>46921</v>
      </c>
      <c r="G1491" s="4"/>
    </row>
    <row r="1492" spans="1:7" s="77" customFormat="1">
      <c r="A1492" s="17"/>
      <c r="B1492" s="23" t="s">
        <v>401</v>
      </c>
      <c r="C1492" s="241" t="s">
        <v>360</v>
      </c>
      <c r="D1492" s="241"/>
      <c r="E1492" s="241"/>
      <c r="F1492" s="14">
        <v>3230</v>
      </c>
      <c r="G1492" s="4"/>
    </row>
    <row r="1493" spans="1:7">
      <c r="A1493" s="17"/>
      <c r="B1493" s="23" t="s">
        <v>346</v>
      </c>
      <c r="C1493" s="223" t="s">
        <v>349</v>
      </c>
      <c r="D1493" s="223"/>
      <c r="E1493" s="223"/>
      <c r="F1493" s="14">
        <v>7885</v>
      </c>
      <c r="G1493" s="4"/>
    </row>
    <row r="1494" spans="1:7">
      <c r="A1494" s="17"/>
      <c r="B1494" s="23" t="s">
        <v>347</v>
      </c>
      <c r="C1494" s="223" t="s">
        <v>350</v>
      </c>
      <c r="D1494" s="223"/>
      <c r="E1494" s="223"/>
      <c r="F1494" s="14">
        <v>1080</v>
      </c>
      <c r="G1494" s="4"/>
    </row>
    <row r="1495" spans="1:7">
      <c r="A1495" s="17"/>
      <c r="B1495" s="23" t="s">
        <v>328</v>
      </c>
      <c r="C1495" s="223" t="s">
        <v>329</v>
      </c>
      <c r="D1495" s="223"/>
      <c r="E1495" s="223"/>
      <c r="F1495" s="14">
        <v>1230</v>
      </c>
      <c r="G1495" s="4"/>
    </row>
    <row r="1496" spans="1:7">
      <c r="A1496" s="17"/>
      <c r="B1496" s="23" t="s">
        <v>320</v>
      </c>
      <c r="C1496" s="223" t="s">
        <v>331</v>
      </c>
      <c r="D1496" s="223"/>
      <c r="E1496" s="223"/>
      <c r="F1496" s="14">
        <v>13977</v>
      </c>
      <c r="G1496" s="4"/>
    </row>
    <row r="1497" spans="1:7">
      <c r="A1497" s="17"/>
      <c r="B1497" s="23" t="s">
        <v>388</v>
      </c>
      <c r="C1497" s="223" t="s">
        <v>389</v>
      </c>
      <c r="D1497" s="223"/>
      <c r="E1497" s="223"/>
      <c r="F1497" s="14">
        <v>1301</v>
      </c>
      <c r="G1497" s="4"/>
    </row>
    <row r="1498" spans="1:7">
      <c r="A1498" s="17"/>
      <c r="B1498" s="23" t="s">
        <v>395</v>
      </c>
      <c r="C1498" s="223" t="s">
        <v>472</v>
      </c>
      <c r="D1498" s="223"/>
      <c r="E1498" s="223"/>
      <c r="F1498" s="14">
        <v>1466</v>
      </c>
      <c r="G1498" s="4"/>
    </row>
    <row r="1499" spans="1:7">
      <c r="A1499" s="17"/>
      <c r="B1499" s="22" t="s">
        <v>130</v>
      </c>
      <c r="C1499" s="225" t="s">
        <v>66</v>
      </c>
      <c r="D1499" s="225"/>
      <c r="E1499" s="225"/>
      <c r="F1499" s="27">
        <f>F1500+F1501+F1502</f>
        <v>310.88</v>
      </c>
      <c r="G1499" s="4"/>
    </row>
    <row r="1500" spans="1:7">
      <c r="A1500" s="17"/>
      <c r="B1500" s="119" t="s">
        <v>363</v>
      </c>
      <c r="C1500" s="226" t="s">
        <v>483</v>
      </c>
      <c r="D1500" s="226"/>
      <c r="E1500" s="226"/>
      <c r="F1500" s="11">
        <v>310.88</v>
      </c>
      <c r="G1500" s="4"/>
    </row>
    <row r="1501" spans="1:7">
      <c r="A1501" s="17"/>
      <c r="B1501" s="47"/>
      <c r="C1501" s="315"/>
      <c r="D1501" s="315"/>
      <c r="E1501" s="315"/>
      <c r="F1501" s="49"/>
      <c r="G1501" s="4"/>
    </row>
    <row r="1502" spans="1:7">
      <c r="A1502" s="17"/>
      <c r="B1502" s="47"/>
      <c r="C1502" s="315"/>
      <c r="D1502" s="315"/>
      <c r="E1502" s="315"/>
      <c r="F1502" s="49"/>
      <c r="G1502" s="4"/>
    </row>
    <row r="1503" spans="1:7">
      <c r="A1503" s="17"/>
      <c r="B1503" s="47"/>
      <c r="C1503" s="138"/>
      <c r="D1503" s="138"/>
      <c r="E1503" s="179"/>
      <c r="F1503" s="49"/>
      <c r="G1503" s="4"/>
    </row>
    <row r="1504" spans="1:7">
      <c r="A1504" s="17"/>
      <c r="B1504" s="17"/>
      <c r="C1504" s="328" t="s">
        <v>480</v>
      </c>
      <c r="D1504" s="328"/>
      <c r="E1504" s="328"/>
      <c r="F1504" s="222">
        <f>F1505+F1508+F1517+F1520+F1525+F1547+F1550+F1553+F1564+F1567+F1571+F1608+F1623</f>
        <v>2801210.58</v>
      </c>
      <c r="G1504" s="4"/>
    </row>
    <row r="1505" spans="1:7">
      <c r="A1505" s="17"/>
      <c r="B1505" s="136" t="s">
        <v>111</v>
      </c>
      <c r="C1505" s="224" t="s">
        <v>112</v>
      </c>
      <c r="D1505" s="224"/>
      <c r="E1505" s="224"/>
      <c r="F1505" s="137">
        <f>F1506</f>
        <v>277519.96999999997</v>
      </c>
      <c r="G1505" s="4"/>
    </row>
    <row r="1506" spans="1:7">
      <c r="A1506" s="17"/>
      <c r="B1506" s="23" t="s">
        <v>481</v>
      </c>
      <c r="C1506" s="223" t="s">
        <v>476</v>
      </c>
      <c r="D1506" s="223"/>
      <c r="E1506" s="223"/>
      <c r="F1506" s="14">
        <v>277519.96999999997</v>
      </c>
      <c r="G1506" s="4"/>
    </row>
    <row r="1507" spans="1:7">
      <c r="A1507" s="17"/>
      <c r="B1507" s="17"/>
      <c r="C1507" s="226" t="s">
        <v>760</v>
      </c>
      <c r="D1507" s="226"/>
      <c r="E1507" s="226"/>
      <c r="F1507" s="9"/>
      <c r="G1507" s="4"/>
    </row>
    <row r="1508" spans="1:7" s="77" customFormat="1">
      <c r="A1508" s="17"/>
      <c r="B1508" s="22" t="s">
        <v>113</v>
      </c>
      <c r="C1508" s="225" t="s">
        <v>114</v>
      </c>
      <c r="D1508" s="225"/>
      <c r="E1508" s="225"/>
      <c r="F1508" s="27">
        <f>F1509+F1510+F1511+F1512+F1513+F1514+F1515+F1516</f>
        <v>27797.239999999998</v>
      </c>
      <c r="G1508" s="4"/>
    </row>
    <row r="1509" spans="1:7" s="77" customFormat="1">
      <c r="A1509" s="17"/>
      <c r="B1509" s="23" t="s">
        <v>358</v>
      </c>
      <c r="C1509" s="223" t="s">
        <v>359</v>
      </c>
      <c r="D1509" s="223"/>
      <c r="E1509" s="223"/>
      <c r="F1509" s="14">
        <v>36.520000000000003</v>
      </c>
      <c r="G1509" s="4"/>
    </row>
    <row r="1510" spans="1:7" ht="30" customHeight="1">
      <c r="A1510" s="17"/>
      <c r="B1510" s="23" t="s">
        <v>345</v>
      </c>
      <c r="C1510" s="223" t="s">
        <v>482</v>
      </c>
      <c r="D1510" s="223"/>
      <c r="E1510" s="223"/>
      <c r="F1510" s="14">
        <v>20508.52</v>
      </c>
      <c r="G1510" s="4"/>
    </row>
    <row r="1511" spans="1:7">
      <c r="A1511" s="17"/>
      <c r="B1511" s="23" t="s">
        <v>401</v>
      </c>
      <c r="C1511" s="241" t="s">
        <v>360</v>
      </c>
      <c r="D1511" s="241"/>
      <c r="E1511" s="241"/>
      <c r="F1511" s="14">
        <v>1783</v>
      </c>
      <c r="G1511" s="4"/>
    </row>
    <row r="1512" spans="1:7">
      <c r="A1512" s="17"/>
      <c r="B1512" s="23" t="s">
        <v>346</v>
      </c>
      <c r="C1512" s="223" t="s">
        <v>349</v>
      </c>
      <c r="D1512" s="223"/>
      <c r="E1512" s="223"/>
      <c r="F1512" s="14">
        <v>3434.92</v>
      </c>
      <c r="G1512" s="4"/>
    </row>
    <row r="1513" spans="1:7">
      <c r="A1513" s="17"/>
      <c r="B1513" s="23" t="s">
        <v>347</v>
      </c>
      <c r="C1513" s="223" t="s">
        <v>350</v>
      </c>
      <c r="D1513" s="223"/>
      <c r="E1513" s="223"/>
      <c r="F1513" s="14">
        <v>393.28</v>
      </c>
      <c r="G1513" s="4"/>
    </row>
    <row r="1514" spans="1:7">
      <c r="A1514" s="17"/>
      <c r="B1514" s="23" t="s">
        <v>328</v>
      </c>
      <c r="C1514" s="223" t="s">
        <v>329</v>
      </c>
      <c r="D1514" s="223"/>
      <c r="E1514" s="223"/>
      <c r="F1514" s="14">
        <v>0</v>
      </c>
      <c r="G1514" s="4"/>
    </row>
    <row r="1515" spans="1:7">
      <c r="A1515" s="17"/>
      <c r="B1515" s="23" t="s">
        <v>320</v>
      </c>
      <c r="C1515" s="223" t="s">
        <v>331</v>
      </c>
      <c r="D1515" s="223"/>
      <c r="E1515" s="223"/>
      <c r="F1515" s="14">
        <v>0</v>
      </c>
      <c r="G1515" s="4"/>
    </row>
    <row r="1516" spans="1:7">
      <c r="A1516" s="17"/>
      <c r="B1516" s="23" t="s">
        <v>395</v>
      </c>
      <c r="C1516" s="223" t="s">
        <v>472</v>
      </c>
      <c r="D1516" s="223"/>
      <c r="E1516" s="223"/>
      <c r="F1516" s="14">
        <v>1641</v>
      </c>
      <c r="G1516" s="4"/>
    </row>
    <row r="1517" spans="1:7">
      <c r="A1517" s="17"/>
      <c r="B1517" s="22" t="s">
        <v>186</v>
      </c>
      <c r="C1517" s="225" t="s">
        <v>187</v>
      </c>
      <c r="D1517" s="225"/>
      <c r="E1517" s="225"/>
      <c r="F1517" s="27">
        <f>F1518</f>
        <v>56957.22</v>
      </c>
      <c r="G1517" s="4"/>
    </row>
    <row r="1518" spans="1:7">
      <c r="A1518" s="17"/>
      <c r="B1518" s="23" t="s">
        <v>481</v>
      </c>
      <c r="C1518" s="223" t="s">
        <v>669</v>
      </c>
      <c r="D1518" s="223"/>
      <c r="E1518" s="223"/>
      <c r="F1518" s="14">
        <v>56957.22</v>
      </c>
      <c r="G1518" s="4"/>
    </row>
    <row r="1519" spans="1:7" ht="49.5" customHeight="1">
      <c r="A1519" s="17"/>
      <c r="B1519" s="17"/>
      <c r="C1519" s="226" t="s">
        <v>788</v>
      </c>
      <c r="D1519" s="226"/>
      <c r="E1519" s="226"/>
      <c r="F1519" s="9"/>
      <c r="G1519" s="4"/>
    </row>
    <row r="1520" spans="1:7" ht="29.25" customHeight="1">
      <c r="A1520" s="17"/>
      <c r="B1520" s="22" t="s">
        <v>188</v>
      </c>
      <c r="C1520" s="225" t="s">
        <v>189</v>
      </c>
      <c r="D1520" s="225"/>
      <c r="E1520" s="225"/>
      <c r="F1520" s="27">
        <f>F1521+F1522+F1523+F1524</f>
        <v>6720.01</v>
      </c>
      <c r="G1520" s="4"/>
    </row>
    <row r="1521" spans="1:7">
      <c r="A1521" s="17"/>
      <c r="B1521" s="23" t="s">
        <v>363</v>
      </c>
      <c r="C1521" s="223" t="s">
        <v>483</v>
      </c>
      <c r="D1521" s="223"/>
      <c r="E1521" s="223"/>
      <c r="F1521" s="14">
        <v>4320</v>
      </c>
      <c r="G1521" s="4"/>
    </row>
    <row r="1522" spans="1:7">
      <c r="A1522" s="17"/>
      <c r="B1522" s="23" t="s">
        <v>328</v>
      </c>
      <c r="C1522" s="223" t="s">
        <v>329</v>
      </c>
      <c r="D1522" s="223"/>
      <c r="E1522" s="223"/>
      <c r="F1522" s="14">
        <v>0</v>
      </c>
      <c r="G1522" s="4"/>
    </row>
    <row r="1523" spans="1:7">
      <c r="A1523" s="17"/>
      <c r="B1523" s="23" t="s">
        <v>320</v>
      </c>
      <c r="C1523" s="223" t="s">
        <v>331</v>
      </c>
      <c r="D1523" s="223"/>
      <c r="E1523" s="223"/>
      <c r="F1523" s="14">
        <v>1800.01</v>
      </c>
      <c r="G1523" s="4"/>
    </row>
    <row r="1524" spans="1:7">
      <c r="A1524" s="17"/>
      <c r="B1524" s="23" t="s">
        <v>356</v>
      </c>
      <c r="C1524" s="223" t="s">
        <v>387</v>
      </c>
      <c r="D1524" s="223"/>
      <c r="E1524" s="223"/>
      <c r="F1524" s="14">
        <v>600</v>
      </c>
      <c r="G1524" s="4"/>
    </row>
    <row r="1525" spans="1:7">
      <c r="A1525" s="17"/>
      <c r="B1525" s="22" t="s">
        <v>190</v>
      </c>
      <c r="C1525" s="225" t="s">
        <v>302</v>
      </c>
      <c r="D1525" s="225"/>
      <c r="E1525" s="225"/>
      <c r="F1525" s="27">
        <f>F1528+F1529+F1533+F1534+F1537+F1540+F1541+F1542+F1543</f>
        <v>52444.450000000004</v>
      </c>
      <c r="G1525" s="4"/>
    </row>
    <row r="1526" spans="1:7">
      <c r="A1526" s="17"/>
      <c r="B1526" s="17"/>
      <c r="C1526" s="223" t="s">
        <v>761</v>
      </c>
      <c r="D1526" s="223"/>
      <c r="E1526" s="223"/>
      <c r="F1526" s="9"/>
      <c r="G1526" s="4"/>
    </row>
    <row r="1527" spans="1:7">
      <c r="A1527" s="17"/>
      <c r="B1527" s="17"/>
      <c r="C1527" s="226" t="s">
        <v>762</v>
      </c>
      <c r="D1527" s="226"/>
      <c r="E1527" s="226"/>
      <c r="F1527" s="9"/>
      <c r="G1527" s="4"/>
    </row>
    <row r="1528" spans="1:7" s="79" customFormat="1">
      <c r="A1528" s="17"/>
      <c r="B1528" s="23" t="s">
        <v>358</v>
      </c>
      <c r="C1528" s="232" t="s">
        <v>579</v>
      </c>
      <c r="D1528" s="235"/>
      <c r="E1528" s="234"/>
      <c r="F1528" s="14">
        <v>91.81</v>
      </c>
      <c r="G1528" s="4"/>
    </row>
    <row r="1529" spans="1:7">
      <c r="A1529" s="17"/>
      <c r="B1529" s="23" t="s">
        <v>345</v>
      </c>
      <c r="C1529" s="223" t="s">
        <v>484</v>
      </c>
      <c r="D1529" s="223"/>
      <c r="E1529" s="223"/>
      <c r="F1529" s="14">
        <f>E1531+E1532</f>
        <v>31960.739999999998</v>
      </c>
      <c r="G1529" s="4"/>
    </row>
    <row r="1530" spans="1:7" ht="28.5" customHeight="1">
      <c r="A1530" s="17"/>
      <c r="B1530" s="17"/>
      <c r="C1530" s="223" t="s">
        <v>789</v>
      </c>
      <c r="D1530" s="223"/>
      <c r="E1530" s="223"/>
      <c r="F1530" s="9"/>
      <c r="G1530" s="4"/>
    </row>
    <row r="1531" spans="1:7" ht="15" customHeight="1">
      <c r="A1531" s="17"/>
      <c r="B1531" s="17"/>
      <c r="C1531" s="223" t="s">
        <v>535</v>
      </c>
      <c r="D1531" s="223"/>
      <c r="E1531" s="148">
        <v>13530.74</v>
      </c>
      <c r="F1531" s="9"/>
      <c r="G1531" s="4"/>
    </row>
    <row r="1532" spans="1:7" ht="15" customHeight="1">
      <c r="A1532" s="17"/>
      <c r="B1532" s="17"/>
      <c r="C1532" s="226" t="s">
        <v>485</v>
      </c>
      <c r="D1532" s="226"/>
      <c r="E1532" s="149">
        <v>18430</v>
      </c>
      <c r="F1532" s="9"/>
      <c r="G1532" s="4"/>
    </row>
    <row r="1533" spans="1:7" s="79" customFormat="1" ht="15" customHeight="1">
      <c r="A1533" s="17"/>
      <c r="B1533" s="23" t="s">
        <v>401</v>
      </c>
      <c r="C1533" s="232" t="s">
        <v>360</v>
      </c>
      <c r="D1533" s="243"/>
      <c r="E1533" s="242"/>
      <c r="F1533" s="14">
        <v>2416</v>
      </c>
      <c r="G1533" s="4"/>
    </row>
    <row r="1534" spans="1:7">
      <c r="A1534" s="17"/>
      <c r="B1534" s="23" t="s">
        <v>346</v>
      </c>
      <c r="C1534" s="223" t="s">
        <v>349</v>
      </c>
      <c r="D1534" s="223"/>
      <c r="E1534" s="223"/>
      <c r="F1534" s="14">
        <f>E1535+E1536</f>
        <v>6640</v>
      </c>
      <c r="G1534" s="4"/>
    </row>
    <row r="1535" spans="1:7">
      <c r="A1535" s="17"/>
      <c r="B1535" s="17"/>
      <c r="C1535" s="223" t="s">
        <v>536</v>
      </c>
      <c r="D1535" s="223"/>
      <c r="E1535" s="40">
        <v>3320</v>
      </c>
      <c r="F1535" s="9"/>
      <c r="G1535" s="4"/>
    </row>
    <row r="1536" spans="1:7">
      <c r="A1536" s="17"/>
      <c r="B1536" s="17"/>
      <c r="C1536" s="226" t="s">
        <v>485</v>
      </c>
      <c r="D1536" s="226"/>
      <c r="E1536" s="65">
        <v>3320</v>
      </c>
      <c r="F1536" s="9"/>
      <c r="G1536" s="4"/>
    </row>
    <row r="1537" spans="1:7">
      <c r="A1537" s="17"/>
      <c r="B1537" s="23" t="s">
        <v>347</v>
      </c>
      <c r="C1537" s="223" t="s">
        <v>350</v>
      </c>
      <c r="D1537" s="223"/>
      <c r="E1537" s="223"/>
      <c r="F1537" s="14">
        <f>E1538+E1539</f>
        <v>0</v>
      </c>
      <c r="G1537" s="4"/>
    </row>
    <row r="1538" spans="1:7">
      <c r="A1538" s="17"/>
      <c r="B1538" s="17"/>
      <c r="C1538" s="223" t="s">
        <v>535</v>
      </c>
      <c r="D1538" s="223"/>
      <c r="E1538" s="40">
        <v>0</v>
      </c>
      <c r="F1538" s="9"/>
      <c r="G1538" s="4"/>
    </row>
    <row r="1539" spans="1:7">
      <c r="A1539" s="17"/>
      <c r="B1539" s="17"/>
      <c r="C1539" s="226" t="s">
        <v>485</v>
      </c>
      <c r="D1539" s="226"/>
      <c r="E1539" s="65">
        <v>0</v>
      </c>
      <c r="F1539" s="9"/>
      <c r="G1539" s="4"/>
    </row>
    <row r="1540" spans="1:7">
      <c r="A1540" s="17"/>
      <c r="B1540" s="23" t="s">
        <v>363</v>
      </c>
      <c r="C1540" s="223" t="s">
        <v>483</v>
      </c>
      <c r="D1540" s="223"/>
      <c r="E1540" s="223"/>
      <c r="F1540" s="14">
        <v>6750</v>
      </c>
      <c r="G1540" s="4"/>
    </row>
    <row r="1541" spans="1:7">
      <c r="A1541" s="17"/>
      <c r="B1541" s="23" t="s">
        <v>356</v>
      </c>
      <c r="C1541" s="223" t="s">
        <v>387</v>
      </c>
      <c r="D1541" s="223"/>
      <c r="E1541" s="223"/>
      <c r="F1541" s="14">
        <v>1025</v>
      </c>
      <c r="G1541" s="4"/>
    </row>
    <row r="1542" spans="1:7">
      <c r="A1542" s="17"/>
      <c r="B1542" s="23" t="s">
        <v>388</v>
      </c>
      <c r="C1542" s="223" t="s">
        <v>680</v>
      </c>
      <c r="D1542" s="223"/>
      <c r="E1542" s="223"/>
      <c r="F1542" s="14">
        <v>2466.9</v>
      </c>
      <c r="G1542" s="4"/>
    </row>
    <row r="1543" spans="1:7">
      <c r="A1543" s="17"/>
      <c r="B1543" s="23" t="s">
        <v>395</v>
      </c>
      <c r="C1543" s="223" t="s">
        <v>472</v>
      </c>
      <c r="D1543" s="223"/>
      <c r="E1543" s="223"/>
      <c r="F1543" s="14">
        <v>1094</v>
      </c>
      <c r="G1543" s="4"/>
    </row>
    <row r="1544" spans="1:7" s="79" customFormat="1">
      <c r="A1544" s="17"/>
      <c r="B1544" s="47"/>
      <c r="C1544" s="220"/>
      <c r="D1544" s="220"/>
      <c r="E1544" s="220"/>
      <c r="F1544" s="49"/>
      <c r="G1544" s="4"/>
    </row>
    <row r="1545" spans="1:7" s="79" customFormat="1">
      <c r="A1545" s="17"/>
      <c r="B1545" s="47"/>
      <c r="C1545" s="220"/>
      <c r="D1545" s="220"/>
      <c r="E1545" s="220"/>
      <c r="F1545" s="49"/>
      <c r="G1545" s="4"/>
    </row>
    <row r="1546" spans="1:7" s="79" customFormat="1">
      <c r="A1546" s="17"/>
      <c r="B1546" s="47"/>
      <c r="C1546" s="220"/>
      <c r="D1546" s="220"/>
      <c r="E1546" s="220"/>
      <c r="F1546" s="49"/>
      <c r="G1546" s="4"/>
    </row>
    <row r="1547" spans="1:7" ht="45" customHeight="1">
      <c r="A1547" s="17"/>
      <c r="B1547" s="22" t="s">
        <v>116</v>
      </c>
      <c r="C1547" s="225" t="s">
        <v>458</v>
      </c>
      <c r="D1547" s="225"/>
      <c r="E1547" s="225"/>
      <c r="F1547" s="27">
        <f>F1548+F1549</f>
        <v>1220.0899999999999</v>
      </c>
      <c r="G1547" s="4"/>
    </row>
    <row r="1548" spans="1:7" s="77" customFormat="1" ht="16.5" customHeight="1">
      <c r="A1548" s="17"/>
      <c r="B1548" s="23" t="s">
        <v>320</v>
      </c>
      <c r="C1548" s="223" t="s">
        <v>331</v>
      </c>
      <c r="D1548" s="223"/>
      <c r="E1548" s="223"/>
      <c r="F1548" s="14">
        <v>1220.0899999999999</v>
      </c>
      <c r="G1548" s="4"/>
    </row>
    <row r="1549" spans="1:7" s="79" customFormat="1" ht="16.5" customHeight="1">
      <c r="A1549" s="17"/>
      <c r="B1549" s="23" t="s">
        <v>581</v>
      </c>
      <c r="C1549" s="232" t="s">
        <v>582</v>
      </c>
      <c r="D1549" s="235"/>
      <c r="E1549" s="234"/>
      <c r="F1549" s="14">
        <v>0</v>
      </c>
      <c r="G1549" s="4"/>
    </row>
    <row r="1550" spans="1:7" s="77" customFormat="1" ht="45.75" customHeight="1">
      <c r="A1550" s="17"/>
      <c r="B1550" s="22" t="s">
        <v>117</v>
      </c>
      <c r="C1550" s="225" t="s">
        <v>119</v>
      </c>
      <c r="D1550" s="225"/>
      <c r="E1550" s="225"/>
      <c r="F1550" s="27">
        <f>F1551</f>
        <v>30384.22</v>
      </c>
      <c r="G1550" s="4"/>
    </row>
    <row r="1551" spans="1:7">
      <c r="A1551" s="17"/>
      <c r="B1551" s="23" t="s">
        <v>478</v>
      </c>
      <c r="C1551" s="223" t="s">
        <v>479</v>
      </c>
      <c r="D1551" s="223"/>
      <c r="E1551" s="223"/>
      <c r="F1551" s="14">
        <v>30384.22</v>
      </c>
      <c r="G1551" s="4"/>
    </row>
    <row r="1552" spans="1:7" ht="32.25" customHeight="1">
      <c r="A1552" s="17"/>
      <c r="B1552" s="17"/>
      <c r="C1552" s="226" t="s">
        <v>763</v>
      </c>
      <c r="D1552" s="226"/>
      <c r="E1552" s="226"/>
      <c r="F1552" s="9"/>
      <c r="G1552" s="4"/>
    </row>
    <row r="1553" spans="1:7" ht="47.25" customHeight="1">
      <c r="A1553" s="17"/>
      <c r="B1553" s="22" t="s">
        <v>120</v>
      </c>
      <c r="C1553" s="225" t="s">
        <v>537</v>
      </c>
      <c r="D1553" s="225"/>
      <c r="E1553" s="225"/>
      <c r="F1553" s="27">
        <f>F1554</f>
        <v>316217</v>
      </c>
      <c r="G1553" s="4"/>
    </row>
    <row r="1554" spans="1:7">
      <c r="A1554" s="17"/>
      <c r="B1554" s="23" t="s">
        <v>475</v>
      </c>
      <c r="C1554" s="223" t="s">
        <v>476</v>
      </c>
      <c r="D1554" s="223"/>
      <c r="E1554" s="223"/>
      <c r="F1554" s="14">
        <f>E1555+E1562</f>
        <v>316217</v>
      </c>
      <c r="G1554" s="4"/>
    </row>
    <row r="1555" spans="1:7" ht="15" customHeight="1">
      <c r="A1555" s="17"/>
      <c r="B1555" s="17"/>
      <c r="C1555" s="223" t="s">
        <v>486</v>
      </c>
      <c r="D1555" s="223"/>
      <c r="E1555" s="150">
        <f>E1556+E1557+E1558+E1559+E1560+E1561</f>
        <v>60224.55</v>
      </c>
      <c r="F1555" s="9"/>
      <c r="G1555" s="4"/>
    </row>
    <row r="1556" spans="1:7">
      <c r="A1556" s="17"/>
      <c r="B1556" s="17"/>
      <c r="C1556" s="223" t="s">
        <v>487</v>
      </c>
      <c r="D1556" s="223"/>
      <c r="E1556" s="40">
        <v>32960.65</v>
      </c>
      <c r="F1556" s="9"/>
      <c r="G1556" s="4"/>
    </row>
    <row r="1557" spans="1:7" ht="29.25" customHeight="1">
      <c r="A1557" s="17"/>
      <c r="B1557" s="17"/>
      <c r="C1557" s="223" t="s">
        <v>764</v>
      </c>
      <c r="D1557" s="223"/>
      <c r="E1557" s="40">
        <v>21627.75</v>
      </c>
      <c r="F1557" s="9"/>
      <c r="G1557" s="4"/>
    </row>
    <row r="1558" spans="1:7" ht="16.5" customHeight="1">
      <c r="A1558" s="17"/>
      <c r="B1558" s="17"/>
      <c r="C1558" s="223" t="s">
        <v>765</v>
      </c>
      <c r="D1558" s="223"/>
      <c r="E1558" s="40">
        <v>1686.15</v>
      </c>
      <c r="F1558" s="9"/>
      <c r="G1558" s="4"/>
    </row>
    <row r="1559" spans="1:7" ht="15.75" customHeight="1">
      <c r="A1559" s="17"/>
      <c r="B1559" s="17"/>
      <c r="C1559" s="223" t="s">
        <v>670</v>
      </c>
      <c r="D1559" s="223"/>
      <c r="E1559" s="40">
        <v>1750</v>
      </c>
      <c r="F1559" s="9"/>
      <c r="G1559" s="4"/>
    </row>
    <row r="1560" spans="1:7" ht="29.25" customHeight="1">
      <c r="A1560" s="17"/>
      <c r="B1560" s="17"/>
      <c r="C1560" s="223" t="s">
        <v>790</v>
      </c>
      <c r="D1560" s="223"/>
      <c r="E1560" s="40">
        <v>0</v>
      </c>
      <c r="F1560" s="9"/>
      <c r="G1560" s="4"/>
    </row>
    <row r="1561" spans="1:7" s="79" customFormat="1" ht="30.75" customHeight="1">
      <c r="A1561" s="17"/>
      <c r="B1561" s="17"/>
      <c r="C1561" s="232" t="s">
        <v>766</v>
      </c>
      <c r="D1561" s="234"/>
      <c r="E1561" s="40">
        <v>2200</v>
      </c>
      <c r="F1561" s="9"/>
      <c r="G1561" s="4"/>
    </row>
    <row r="1562" spans="1:7">
      <c r="A1562" s="17"/>
      <c r="B1562" s="17"/>
      <c r="C1562" s="223" t="s">
        <v>457</v>
      </c>
      <c r="D1562" s="223"/>
      <c r="E1562" s="146">
        <v>255992.45</v>
      </c>
      <c r="F1562" s="9"/>
      <c r="G1562" s="4"/>
    </row>
    <row r="1563" spans="1:7">
      <c r="A1563" s="17"/>
      <c r="B1563" s="17"/>
      <c r="C1563" s="226" t="s">
        <v>767</v>
      </c>
      <c r="D1563" s="226"/>
      <c r="E1563" s="65"/>
      <c r="F1563" s="9"/>
      <c r="G1563" s="4"/>
    </row>
    <row r="1564" spans="1:7">
      <c r="A1564" s="17"/>
      <c r="B1564" s="22" t="s">
        <v>122</v>
      </c>
      <c r="C1564" s="225" t="s">
        <v>123</v>
      </c>
      <c r="D1564" s="225"/>
      <c r="E1564" s="225"/>
      <c r="F1564" s="27">
        <f>F1565</f>
        <v>42330.41</v>
      </c>
      <c r="G1564" s="4"/>
    </row>
    <row r="1565" spans="1:7">
      <c r="A1565" s="17"/>
      <c r="B1565" s="23" t="s">
        <v>475</v>
      </c>
      <c r="C1565" s="223" t="s">
        <v>476</v>
      </c>
      <c r="D1565" s="223"/>
      <c r="E1565" s="223"/>
      <c r="F1565" s="14">
        <v>42330.41</v>
      </c>
      <c r="G1565" s="4"/>
    </row>
    <row r="1566" spans="1:7" ht="30" customHeight="1">
      <c r="A1566" s="17"/>
      <c r="B1566" s="17"/>
      <c r="C1566" s="226" t="s">
        <v>791</v>
      </c>
      <c r="D1566" s="226"/>
      <c r="E1566" s="226"/>
      <c r="F1566" s="9"/>
      <c r="G1566" s="4"/>
    </row>
    <row r="1567" spans="1:7">
      <c r="A1567" s="17"/>
      <c r="B1567" s="22" t="s">
        <v>124</v>
      </c>
      <c r="C1567" s="225" t="s">
        <v>125</v>
      </c>
      <c r="D1567" s="225"/>
      <c r="E1567" s="225"/>
      <c r="F1567" s="27">
        <f>F1568</f>
        <v>387895.79000000004</v>
      </c>
      <c r="G1567" s="4"/>
    </row>
    <row r="1568" spans="1:7">
      <c r="A1568" s="17"/>
      <c r="B1568" s="23" t="s">
        <v>475</v>
      </c>
      <c r="C1568" s="223" t="s">
        <v>476</v>
      </c>
      <c r="D1568" s="223"/>
      <c r="E1568" s="223"/>
      <c r="F1568" s="14">
        <f>E1569+E1570</f>
        <v>387895.79000000004</v>
      </c>
      <c r="G1568" s="4"/>
    </row>
    <row r="1569" spans="1:7" ht="28.5" customHeight="1">
      <c r="A1569" s="17"/>
      <c r="B1569" s="17"/>
      <c r="C1569" s="223" t="s">
        <v>768</v>
      </c>
      <c r="D1569" s="223"/>
      <c r="E1569" s="40">
        <v>312497.44</v>
      </c>
      <c r="F1569" s="9"/>
      <c r="G1569" s="4"/>
    </row>
    <row r="1570" spans="1:7" ht="30.75" customHeight="1">
      <c r="A1570" s="17"/>
      <c r="B1570" s="17"/>
      <c r="C1570" s="226" t="s">
        <v>769</v>
      </c>
      <c r="D1570" s="226"/>
      <c r="E1570" s="65">
        <v>75398.350000000006</v>
      </c>
      <c r="F1570" s="9"/>
      <c r="G1570" s="4"/>
    </row>
    <row r="1571" spans="1:7">
      <c r="A1571" s="17"/>
      <c r="B1571" s="22" t="s">
        <v>126</v>
      </c>
      <c r="C1571" s="225" t="s">
        <v>127</v>
      </c>
      <c r="D1571" s="225"/>
      <c r="E1571" s="225"/>
      <c r="F1571" s="27">
        <f>F1572+F1573+F1576+F1578+F1581+F1583+F1584+F1592+F1593+F1594+F1601+F1602+F1603+F1604+F1605+F1606</f>
        <v>695810.4800000001</v>
      </c>
      <c r="G1571" s="4"/>
    </row>
    <row r="1572" spans="1:7">
      <c r="A1572" s="17"/>
      <c r="B1572" s="23" t="s">
        <v>358</v>
      </c>
      <c r="C1572" s="223" t="s">
        <v>359</v>
      </c>
      <c r="D1572" s="223"/>
      <c r="E1572" s="223"/>
      <c r="F1572" s="14">
        <v>3106.89</v>
      </c>
      <c r="G1572" s="4"/>
    </row>
    <row r="1573" spans="1:7" ht="31.5" customHeight="1">
      <c r="A1573" s="17"/>
      <c r="B1573" s="23" t="s">
        <v>345</v>
      </c>
      <c r="C1573" s="223" t="s">
        <v>583</v>
      </c>
      <c r="D1573" s="223"/>
      <c r="E1573" s="223"/>
      <c r="F1573" s="14">
        <f>E1574+E1575</f>
        <v>460870.02</v>
      </c>
      <c r="G1573" s="4"/>
    </row>
    <row r="1574" spans="1:7">
      <c r="A1574" s="17"/>
      <c r="B1574" s="17"/>
      <c r="C1574" s="223" t="s">
        <v>538</v>
      </c>
      <c r="D1574" s="223"/>
      <c r="E1574" s="40">
        <v>315240.02</v>
      </c>
      <c r="F1574" s="9"/>
      <c r="G1574" s="4"/>
    </row>
    <row r="1575" spans="1:7">
      <c r="A1575" s="17"/>
      <c r="B1575" s="17"/>
      <c r="C1575" s="226" t="s">
        <v>488</v>
      </c>
      <c r="D1575" s="226"/>
      <c r="E1575" s="65">
        <v>145630</v>
      </c>
      <c r="F1575" s="9"/>
      <c r="G1575" s="4"/>
    </row>
    <row r="1576" spans="1:7" ht="15" customHeight="1">
      <c r="A1576" s="17"/>
      <c r="B1576" s="23" t="s">
        <v>401</v>
      </c>
      <c r="C1576" s="223" t="s">
        <v>360</v>
      </c>
      <c r="D1576" s="223"/>
      <c r="E1576" s="223"/>
      <c r="F1576" s="14">
        <f>E1577</f>
        <v>37982</v>
      </c>
      <c r="G1576" s="4"/>
    </row>
    <row r="1577" spans="1:7">
      <c r="A1577" s="17"/>
      <c r="B1577" s="17"/>
      <c r="C1577" s="226" t="s">
        <v>538</v>
      </c>
      <c r="D1577" s="226"/>
      <c r="E1577" s="65">
        <v>37982</v>
      </c>
      <c r="F1577" s="9"/>
      <c r="G1577" s="4"/>
    </row>
    <row r="1578" spans="1:7">
      <c r="A1578" s="17"/>
      <c r="B1578" s="23" t="s">
        <v>346</v>
      </c>
      <c r="C1578" s="223" t="s">
        <v>349</v>
      </c>
      <c r="D1578" s="223"/>
      <c r="E1578" s="223"/>
      <c r="F1578" s="14">
        <f>E1579+E1580</f>
        <v>86923.05</v>
      </c>
      <c r="G1578" s="4"/>
    </row>
    <row r="1579" spans="1:7">
      <c r="A1579" s="17"/>
      <c r="B1579" s="17"/>
      <c r="C1579" s="223" t="s">
        <v>538</v>
      </c>
      <c r="D1579" s="223"/>
      <c r="E1579" s="40">
        <v>81817.05</v>
      </c>
      <c r="F1579" s="9"/>
      <c r="G1579" s="4"/>
    </row>
    <row r="1580" spans="1:7">
      <c r="A1580" s="17"/>
      <c r="B1580" s="17"/>
      <c r="C1580" s="226" t="s">
        <v>488</v>
      </c>
      <c r="D1580" s="226"/>
      <c r="E1580" s="65">
        <v>5106</v>
      </c>
      <c r="F1580" s="9"/>
      <c r="G1580" s="4"/>
    </row>
    <row r="1581" spans="1:7">
      <c r="A1581" s="17"/>
      <c r="B1581" s="23" t="s">
        <v>347</v>
      </c>
      <c r="C1581" s="223" t="s">
        <v>350</v>
      </c>
      <c r="D1581" s="223"/>
      <c r="E1581" s="223"/>
      <c r="F1581" s="14">
        <v>4111.5200000000004</v>
      </c>
      <c r="G1581" s="4"/>
    </row>
    <row r="1582" spans="1:7" s="79" customFormat="1">
      <c r="A1582" s="17"/>
      <c r="B1582" s="47"/>
      <c r="C1582" s="220"/>
      <c r="D1582" s="220"/>
      <c r="E1582" s="220"/>
      <c r="F1582" s="49"/>
      <c r="G1582" s="4"/>
    </row>
    <row r="1583" spans="1:7">
      <c r="A1583" s="17"/>
      <c r="B1583" s="23" t="s">
        <v>363</v>
      </c>
      <c r="C1583" s="223" t="s">
        <v>483</v>
      </c>
      <c r="D1583" s="223"/>
      <c r="E1583" s="223"/>
      <c r="F1583" s="14">
        <v>10560</v>
      </c>
      <c r="G1583" s="4"/>
    </row>
    <row r="1584" spans="1:7">
      <c r="A1584" s="17"/>
      <c r="B1584" s="23" t="s">
        <v>328</v>
      </c>
      <c r="C1584" s="223" t="s">
        <v>329</v>
      </c>
      <c r="D1584" s="223"/>
      <c r="E1584" s="223"/>
      <c r="F1584" s="14">
        <f>E1585+E1586+E1587+E1588+E1589+E1590+E1591</f>
        <v>21155.279999999999</v>
      </c>
      <c r="G1584" s="4"/>
    </row>
    <row r="1585" spans="1:7" ht="30.75" customHeight="1">
      <c r="A1585" s="17"/>
      <c r="B1585" s="17"/>
      <c r="C1585" s="223" t="s">
        <v>792</v>
      </c>
      <c r="D1585" s="223"/>
      <c r="E1585" s="40">
        <v>5839.37</v>
      </c>
      <c r="F1585" s="9"/>
      <c r="G1585" s="4"/>
    </row>
    <row r="1586" spans="1:7" ht="45.75" customHeight="1">
      <c r="A1586" s="17"/>
      <c r="B1586" s="17"/>
      <c r="C1586" s="223" t="s">
        <v>770</v>
      </c>
      <c r="D1586" s="223"/>
      <c r="E1586" s="40">
        <v>7850.78</v>
      </c>
      <c r="F1586" s="9"/>
      <c r="G1586" s="4"/>
    </row>
    <row r="1587" spans="1:7">
      <c r="A1587" s="17"/>
      <c r="B1587" s="17"/>
      <c r="C1587" s="223" t="s">
        <v>489</v>
      </c>
      <c r="D1587" s="223"/>
      <c r="E1587" s="40">
        <v>1146.7</v>
      </c>
      <c r="F1587" s="9"/>
      <c r="G1587" s="4"/>
    </row>
    <row r="1588" spans="1:7" ht="30.75" customHeight="1">
      <c r="A1588" s="17"/>
      <c r="B1588" s="17"/>
      <c r="C1588" s="223" t="s">
        <v>490</v>
      </c>
      <c r="D1588" s="223"/>
      <c r="E1588" s="40">
        <v>3846.97</v>
      </c>
      <c r="F1588" s="9"/>
      <c r="G1588" s="4"/>
    </row>
    <row r="1589" spans="1:7">
      <c r="A1589" s="17"/>
      <c r="B1589" s="17"/>
      <c r="C1589" s="223" t="s">
        <v>491</v>
      </c>
      <c r="D1589" s="223"/>
      <c r="E1589" s="40"/>
      <c r="F1589" s="9"/>
      <c r="G1589" s="4"/>
    </row>
    <row r="1590" spans="1:7" s="79" customFormat="1">
      <c r="A1590" s="17"/>
      <c r="B1590" s="17"/>
      <c r="C1590" s="223" t="s">
        <v>423</v>
      </c>
      <c r="D1590" s="223"/>
      <c r="E1590" s="40">
        <v>1010.59</v>
      </c>
      <c r="F1590" s="9"/>
      <c r="G1590" s="4"/>
    </row>
    <row r="1591" spans="1:7">
      <c r="A1591" s="17"/>
      <c r="B1591" s="17"/>
      <c r="C1591" s="223" t="s">
        <v>584</v>
      </c>
      <c r="D1591" s="223"/>
      <c r="E1591" s="40">
        <v>1460.87</v>
      </c>
      <c r="F1591" s="9"/>
      <c r="G1591" s="4"/>
    </row>
    <row r="1592" spans="1:7">
      <c r="A1592" s="17"/>
      <c r="B1592" s="23" t="s">
        <v>369</v>
      </c>
      <c r="C1592" s="223" t="s">
        <v>370</v>
      </c>
      <c r="D1592" s="223"/>
      <c r="E1592" s="223"/>
      <c r="F1592" s="14">
        <v>7341.52</v>
      </c>
      <c r="G1592" s="4"/>
    </row>
    <row r="1593" spans="1:7">
      <c r="A1593" s="17"/>
      <c r="B1593" s="23" t="s">
        <v>373</v>
      </c>
      <c r="C1593" s="223" t="s">
        <v>374</v>
      </c>
      <c r="D1593" s="223"/>
      <c r="E1593" s="223"/>
      <c r="F1593" s="14">
        <v>526.5</v>
      </c>
      <c r="G1593" s="4"/>
    </row>
    <row r="1594" spans="1:7">
      <c r="A1594" s="17"/>
      <c r="B1594" s="23" t="s">
        <v>320</v>
      </c>
      <c r="C1594" s="223" t="s">
        <v>331</v>
      </c>
      <c r="D1594" s="223"/>
      <c r="E1594" s="223"/>
      <c r="F1594" s="14">
        <f>E1595+E1596+E1597+E1598+E1599+E1600</f>
        <v>40776.369999999995</v>
      </c>
      <c r="G1594" s="4"/>
    </row>
    <row r="1595" spans="1:7">
      <c r="A1595" s="17"/>
      <c r="B1595" s="17"/>
      <c r="C1595" s="223" t="s">
        <v>381</v>
      </c>
      <c r="D1595" s="223"/>
      <c r="E1595" s="40">
        <v>6243.67</v>
      </c>
      <c r="F1595" s="9"/>
      <c r="G1595" s="4"/>
    </row>
    <row r="1596" spans="1:7">
      <c r="A1596" s="17"/>
      <c r="B1596" s="17"/>
      <c r="C1596" s="223" t="s">
        <v>375</v>
      </c>
      <c r="D1596" s="223"/>
      <c r="E1596" s="40">
        <v>1166.56</v>
      </c>
      <c r="F1596" s="9"/>
      <c r="G1596" s="4"/>
    </row>
    <row r="1597" spans="1:7" ht="30.75" customHeight="1">
      <c r="A1597" s="17"/>
      <c r="B1597" s="17"/>
      <c r="C1597" s="223" t="s">
        <v>492</v>
      </c>
      <c r="D1597" s="223"/>
      <c r="E1597" s="40">
        <v>6457.5</v>
      </c>
      <c r="F1597" s="9"/>
      <c r="G1597" s="4"/>
    </row>
    <row r="1598" spans="1:7" ht="30.75" customHeight="1">
      <c r="A1598" s="17"/>
      <c r="B1598" s="17"/>
      <c r="C1598" s="223" t="s">
        <v>493</v>
      </c>
      <c r="D1598" s="223"/>
      <c r="E1598" s="40">
        <v>8942.0499999999993</v>
      </c>
      <c r="F1598" s="9"/>
      <c r="G1598" s="4"/>
    </row>
    <row r="1599" spans="1:7" ht="60" customHeight="1">
      <c r="A1599" s="17"/>
      <c r="B1599" s="17"/>
      <c r="C1599" s="226" t="s">
        <v>494</v>
      </c>
      <c r="D1599" s="226"/>
      <c r="E1599" s="65">
        <v>6466.59</v>
      </c>
      <c r="F1599" s="9"/>
      <c r="G1599" s="4"/>
    </row>
    <row r="1600" spans="1:7" s="79" customFormat="1" ht="15.75" customHeight="1">
      <c r="A1600" s="17"/>
      <c r="B1600" s="17"/>
      <c r="C1600" s="232" t="s">
        <v>771</v>
      </c>
      <c r="D1600" s="234"/>
      <c r="E1600" s="65">
        <v>11500</v>
      </c>
      <c r="F1600" s="9"/>
      <c r="G1600" s="4"/>
    </row>
    <row r="1601" spans="1:7">
      <c r="A1601" s="17"/>
      <c r="B1601" s="23" t="s">
        <v>356</v>
      </c>
      <c r="C1601" s="223" t="s">
        <v>585</v>
      </c>
      <c r="D1601" s="223"/>
      <c r="E1601" s="223"/>
      <c r="F1601" s="14">
        <v>3418.24</v>
      </c>
      <c r="G1601" s="4"/>
    </row>
    <row r="1602" spans="1:7">
      <c r="A1602" s="17"/>
      <c r="B1602" s="23" t="s">
        <v>388</v>
      </c>
      <c r="C1602" s="223" t="s">
        <v>389</v>
      </c>
      <c r="D1602" s="223"/>
      <c r="E1602" s="223"/>
      <c r="F1602" s="14">
        <v>2186.19</v>
      </c>
      <c r="G1602" s="4"/>
    </row>
    <row r="1603" spans="1:7">
      <c r="A1603" s="17"/>
      <c r="B1603" s="23" t="s">
        <v>392</v>
      </c>
      <c r="C1603" s="223" t="s">
        <v>393</v>
      </c>
      <c r="D1603" s="223"/>
      <c r="E1603" s="223"/>
      <c r="F1603" s="14">
        <v>217</v>
      </c>
      <c r="G1603" s="4"/>
    </row>
    <row r="1604" spans="1:7">
      <c r="A1604" s="17"/>
      <c r="B1604" s="23" t="s">
        <v>395</v>
      </c>
      <c r="C1604" s="223" t="s">
        <v>472</v>
      </c>
      <c r="D1604" s="223"/>
      <c r="E1604" s="223"/>
      <c r="F1604" s="14">
        <v>14396</v>
      </c>
      <c r="G1604" s="4"/>
    </row>
    <row r="1605" spans="1:7">
      <c r="A1605" s="17"/>
      <c r="B1605" s="23" t="s">
        <v>397</v>
      </c>
      <c r="C1605" s="223" t="s">
        <v>398</v>
      </c>
      <c r="D1605" s="223"/>
      <c r="E1605" s="223"/>
      <c r="F1605" s="14">
        <v>2239.9</v>
      </c>
      <c r="G1605" s="4"/>
    </row>
    <row r="1606" spans="1:7">
      <c r="A1606" s="17"/>
      <c r="B1606" s="23" t="s">
        <v>339</v>
      </c>
      <c r="C1606" s="223" t="s">
        <v>495</v>
      </c>
      <c r="D1606" s="223"/>
      <c r="E1606" s="223"/>
      <c r="F1606" s="14">
        <v>0</v>
      </c>
      <c r="G1606" s="4"/>
    </row>
    <row r="1607" spans="1:7">
      <c r="A1607" s="17"/>
      <c r="B1607" s="17"/>
      <c r="C1607" s="226" t="s">
        <v>580</v>
      </c>
      <c r="D1607" s="226"/>
      <c r="E1607" s="226"/>
      <c r="F1607" s="9"/>
      <c r="G1607" s="4"/>
    </row>
    <row r="1608" spans="1:7">
      <c r="A1608" s="17"/>
      <c r="B1608" s="22" t="s">
        <v>128</v>
      </c>
      <c r="C1608" s="225" t="s">
        <v>129</v>
      </c>
      <c r="D1608" s="225"/>
      <c r="E1608" s="225"/>
      <c r="F1608" s="27">
        <f>F1609+F1610+F1612+F1613+F1614+F1615+F1616+F1617+F1618+F1619+F1620</f>
        <v>346675.98</v>
      </c>
      <c r="G1608" s="4"/>
    </row>
    <row r="1609" spans="1:7">
      <c r="A1609" s="17"/>
      <c r="B1609" s="23" t="s">
        <v>358</v>
      </c>
      <c r="C1609" s="223" t="s">
        <v>359</v>
      </c>
      <c r="D1609" s="223"/>
      <c r="E1609" s="223"/>
      <c r="F1609" s="14">
        <v>1997.52</v>
      </c>
      <c r="G1609" s="4"/>
    </row>
    <row r="1610" spans="1:7">
      <c r="A1610" s="17"/>
      <c r="B1610" s="23" t="s">
        <v>345</v>
      </c>
      <c r="C1610" s="223" t="s">
        <v>348</v>
      </c>
      <c r="D1610" s="223"/>
      <c r="E1610" s="223"/>
      <c r="F1610" s="14">
        <v>237880.48</v>
      </c>
      <c r="G1610" s="4"/>
    </row>
    <row r="1611" spans="1:7" ht="33" customHeight="1">
      <c r="A1611" s="17"/>
      <c r="B1611" s="17"/>
      <c r="C1611" s="226" t="s">
        <v>496</v>
      </c>
      <c r="D1611" s="226"/>
      <c r="E1611" s="226"/>
      <c r="F1611" s="9"/>
      <c r="G1611" s="4"/>
    </row>
    <row r="1612" spans="1:7">
      <c r="A1612" s="17"/>
      <c r="B1612" s="23" t="s">
        <v>401</v>
      </c>
      <c r="C1612" s="223" t="s">
        <v>360</v>
      </c>
      <c r="D1612" s="223"/>
      <c r="E1612" s="223"/>
      <c r="F1612" s="14">
        <v>17681</v>
      </c>
      <c r="G1612" s="4"/>
    </row>
    <row r="1613" spans="1:7">
      <c r="A1613" s="17"/>
      <c r="B1613" s="23" t="s">
        <v>346</v>
      </c>
      <c r="C1613" s="223" t="s">
        <v>349</v>
      </c>
      <c r="D1613" s="223"/>
      <c r="E1613" s="223"/>
      <c r="F1613" s="14">
        <v>48373.33</v>
      </c>
      <c r="G1613" s="4"/>
    </row>
    <row r="1614" spans="1:7">
      <c r="A1614" s="17"/>
      <c r="B1614" s="23" t="s">
        <v>347</v>
      </c>
      <c r="C1614" s="223" t="s">
        <v>350</v>
      </c>
      <c r="D1614" s="223"/>
      <c r="E1614" s="223"/>
      <c r="F1614" s="14">
        <v>1013.91</v>
      </c>
      <c r="G1614" s="4"/>
    </row>
    <row r="1615" spans="1:7">
      <c r="A1615" s="17"/>
      <c r="B1615" s="23" t="s">
        <v>363</v>
      </c>
      <c r="C1615" s="223" t="s">
        <v>483</v>
      </c>
      <c r="D1615" s="223"/>
      <c r="E1615" s="223"/>
      <c r="F1615" s="14">
        <v>24528</v>
      </c>
      <c r="G1615" s="4"/>
    </row>
    <row r="1616" spans="1:7">
      <c r="A1616" s="17"/>
      <c r="B1616" s="23" t="s">
        <v>328</v>
      </c>
      <c r="C1616" s="223" t="s">
        <v>329</v>
      </c>
      <c r="D1616" s="223"/>
      <c r="E1616" s="223"/>
      <c r="F1616" s="14">
        <v>509.94</v>
      </c>
      <c r="G1616" s="4"/>
    </row>
    <row r="1617" spans="1:7">
      <c r="A1617" s="17"/>
      <c r="B1617" s="23" t="s">
        <v>373</v>
      </c>
      <c r="C1617" s="223" t="s">
        <v>374</v>
      </c>
      <c r="D1617" s="223"/>
      <c r="E1617" s="223"/>
      <c r="F1617" s="14">
        <v>126</v>
      </c>
      <c r="G1617" s="4"/>
    </row>
    <row r="1618" spans="1:7">
      <c r="A1618" s="17"/>
      <c r="B1618" s="23" t="s">
        <v>320</v>
      </c>
      <c r="C1618" s="223" t="s">
        <v>331</v>
      </c>
      <c r="D1618" s="223"/>
      <c r="E1618" s="223"/>
      <c r="F1618" s="14">
        <v>320</v>
      </c>
      <c r="G1618" s="4"/>
    </row>
    <row r="1619" spans="1:7">
      <c r="A1619" s="17"/>
      <c r="B1619" s="23" t="s">
        <v>388</v>
      </c>
      <c r="C1619" s="223" t="s">
        <v>680</v>
      </c>
      <c r="D1619" s="223"/>
      <c r="E1619" s="223"/>
      <c r="F1619" s="14">
        <v>4309.8</v>
      </c>
      <c r="G1619" s="4"/>
    </row>
    <row r="1620" spans="1:7">
      <c r="A1620" s="17"/>
      <c r="B1620" s="23" t="s">
        <v>395</v>
      </c>
      <c r="C1620" s="223" t="s">
        <v>472</v>
      </c>
      <c r="D1620" s="223"/>
      <c r="E1620" s="223"/>
      <c r="F1620" s="14">
        <v>9936</v>
      </c>
      <c r="G1620" s="4"/>
    </row>
    <row r="1621" spans="1:7" s="79" customFormat="1">
      <c r="A1621" s="17"/>
      <c r="B1621" s="47"/>
      <c r="C1621" s="220"/>
      <c r="D1621" s="220"/>
      <c r="E1621" s="220"/>
      <c r="F1621" s="49"/>
      <c r="G1621" s="4"/>
    </row>
    <row r="1622" spans="1:7" s="79" customFormat="1">
      <c r="A1622" s="17"/>
      <c r="B1622" s="47"/>
      <c r="C1622" s="220"/>
      <c r="D1622" s="220"/>
      <c r="E1622" s="220"/>
      <c r="F1622" s="49"/>
      <c r="G1622" s="4"/>
    </row>
    <row r="1623" spans="1:7">
      <c r="A1623" s="17"/>
      <c r="B1623" s="22" t="s">
        <v>130</v>
      </c>
      <c r="C1623" s="225" t="s">
        <v>66</v>
      </c>
      <c r="D1623" s="225"/>
      <c r="E1623" s="225"/>
      <c r="F1623" s="27">
        <f>F1624+F1638+F1639+F1640+F1641+F1642+F1644</f>
        <v>559237.72000000009</v>
      </c>
      <c r="G1623" s="4"/>
    </row>
    <row r="1624" spans="1:7">
      <c r="A1624" s="17"/>
      <c r="B1624" s="23" t="s">
        <v>475</v>
      </c>
      <c r="C1624" s="223" t="s">
        <v>476</v>
      </c>
      <c r="D1624" s="223"/>
      <c r="E1624" s="223"/>
      <c r="F1624" s="14">
        <f>E1625+E1630+E1631+E1634+E1637</f>
        <v>539944.30000000005</v>
      </c>
      <c r="G1624" s="4"/>
    </row>
    <row r="1625" spans="1:7" ht="34.5" customHeight="1">
      <c r="A1625" s="17"/>
      <c r="B1625" s="17"/>
      <c r="C1625" s="226" t="s">
        <v>772</v>
      </c>
      <c r="D1625" s="226"/>
      <c r="E1625" s="212">
        <f>E1628+E1629</f>
        <v>161674.29999999999</v>
      </c>
      <c r="F1625" s="9"/>
      <c r="G1625" s="4"/>
    </row>
    <row r="1626" spans="1:7" s="79" customFormat="1" ht="17.25" hidden="1" customHeight="1">
      <c r="A1626" s="17"/>
      <c r="B1626" s="17"/>
      <c r="C1626" s="214"/>
      <c r="D1626" s="214"/>
      <c r="E1626" s="215"/>
      <c r="F1626" s="9"/>
      <c r="G1626" s="4"/>
    </row>
    <row r="1627" spans="1:7" s="79" customFormat="1" ht="17.25" hidden="1" customHeight="1">
      <c r="A1627" s="17"/>
      <c r="B1627" s="17"/>
      <c r="C1627" s="203"/>
      <c r="D1627" s="203"/>
      <c r="E1627" s="213"/>
      <c r="F1627" s="9"/>
      <c r="G1627" s="4"/>
    </row>
    <row r="1628" spans="1:7" ht="17.25" customHeight="1">
      <c r="A1628" s="17"/>
      <c r="B1628" s="17"/>
      <c r="C1628" s="223" t="s">
        <v>539</v>
      </c>
      <c r="D1628" s="223"/>
      <c r="E1628" s="40">
        <v>113788.3</v>
      </c>
      <c r="F1628" s="9"/>
      <c r="G1628" s="4"/>
    </row>
    <row r="1629" spans="1:7">
      <c r="A1629" s="17"/>
      <c r="B1629" s="17"/>
      <c r="C1629" s="223" t="s">
        <v>497</v>
      </c>
      <c r="D1629" s="223"/>
      <c r="E1629" s="40">
        <v>47886</v>
      </c>
      <c r="F1629" s="9"/>
      <c r="G1629" s="4"/>
    </row>
    <row r="1630" spans="1:7" ht="45" customHeight="1">
      <c r="A1630" s="17"/>
      <c r="B1630" s="17"/>
      <c r="C1630" s="223" t="s">
        <v>671</v>
      </c>
      <c r="D1630" s="223"/>
      <c r="E1630" s="146">
        <v>27557</v>
      </c>
      <c r="F1630" s="9"/>
      <c r="G1630" s="4"/>
    </row>
    <row r="1631" spans="1:7">
      <c r="A1631" s="17"/>
      <c r="B1631" s="17"/>
      <c r="C1631" s="223" t="s">
        <v>773</v>
      </c>
      <c r="D1631" s="223"/>
      <c r="E1631" s="146">
        <f>E1632+E1633</f>
        <v>5866</v>
      </c>
      <c r="F1631" s="9"/>
      <c r="G1631" s="4"/>
    </row>
    <row r="1632" spans="1:7">
      <c r="A1632" s="17"/>
      <c r="B1632" s="17"/>
      <c r="C1632" s="223" t="s">
        <v>539</v>
      </c>
      <c r="D1632" s="223"/>
      <c r="E1632" s="40">
        <v>5866</v>
      </c>
      <c r="F1632" s="9"/>
      <c r="G1632" s="4"/>
    </row>
    <row r="1633" spans="1:7">
      <c r="A1633" s="17"/>
      <c r="B1633" s="17"/>
      <c r="C1633" s="223" t="s">
        <v>497</v>
      </c>
      <c r="D1633" s="223"/>
      <c r="E1633" s="40">
        <v>0</v>
      </c>
      <c r="F1633" s="9"/>
      <c r="G1633" s="4"/>
    </row>
    <row r="1634" spans="1:7" ht="33" customHeight="1">
      <c r="A1634" s="17"/>
      <c r="B1634" s="17"/>
      <c r="C1634" s="223" t="s">
        <v>793</v>
      </c>
      <c r="D1634" s="223"/>
      <c r="E1634" s="146">
        <f>E1635+E1636</f>
        <v>338691</v>
      </c>
      <c r="F1634" s="9"/>
      <c r="G1634" s="4"/>
    </row>
    <row r="1635" spans="1:7">
      <c r="A1635" s="17"/>
      <c r="B1635" s="17"/>
      <c r="C1635" s="223" t="s">
        <v>539</v>
      </c>
      <c r="D1635" s="223"/>
      <c r="E1635" s="40">
        <v>0</v>
      </c>
      <c r="F1635" s="9"/>
      <c r="G1635" s="4"/>
    </row>
    <row r="1636" spans="1:7">
      <c r="A1636" s="17"/>
      <c r="B1636" s="17"/>
      <c r="C1636" s="223" t="s">
        <v>497</v>
      </c>
      <c r="D1636" s="223"/>
      <c r="E1636" s="40">
        <v>338691</v>
      </c>
      <c r="F1636" s="9"/>
      <c r="G1636" s="4"/>
    </row>
    <row r="1637" spans="1:7" ht="32.25" customHeight="1">
      <c r="A1637" s="17"/>
      <c r="B1637" s="17"/>
      <c r="C1637" s="223" t="s">
        <v>774</v>
      </c>
      <c r="D1637" s="223"/>
      <c r="E1637" s="146">
        <v>6156</v>
      </c>
      <c r="F1637" s="9"/>
      <c r="G1637" s="4"/>
    </row>
    <row r="1638" spans="1:7">
      <c r="A1638" s="17"/>
      <c r="B1638" s="23" t="s">
        <v>346</v>
      </c>
      <c r="C1638" s="223" t="s">
        <v>349</v>
      </c>
      <c r="D1638" s="223"/>
      <c r="E1638" s="223"/>
      <c r="F1638" s="14">
        <v>1265.76</v>
      </c>
      <c r="G1638" s="4"/>
    </row>
    <row r="1639" spans="1:7">
      <c r="A1639" s="17"/>
      <c r="B1639" s="23" t="s">
        <v>347</v>
      </c>
      <c r="C1639" s="223" t="s">
        <v>350</v>
      </c>
      <c r="D1639" s="223"/>
      <c r="E1639" s="223"/>
      <c r="F1639" s="14">
        <v>176.4</v>
      </c>
      <c r="G1639" s="4"/>
    </row>
    <row r="1640" spans="1:7" ht="28.5" customHeight="1">
      <c r="A1640" s="17"/>
      <c r="B1640" s="23" t="s">
        <v>363</v>
      </c>
      <c r="C1640" s="223" t="s">
        <v>498</v>
      </c>
      <c r="D1640" s="223"/>
      <c r="E1640" s="223"/>
      <c r="F1640" s="14">
        <v>8400</v>
      </c>
      <c r="G1640" s="4"/>
    </row>
    <row r="1641" spans="1:7">
      <c r="A1641" s="17"/>
      <c r="B1641" s="23" t="s">
        <v>328</v>
      </c>
      <c r="C1641" s="223" t="s">
        <v>499</v>
      </c>
      <c r="D1641" s="223"/>
      <c r="E1641" s="223"/>
      <c r="F1641" s="14">
        <v>5355.13</v>
      </c>
      <c r="G1641" s="4"/>
    </row>
    <row r="1642" spans="1:7">
      <c r="A1642" s="17"/>
      <c r="B1642" s="23" t="s">
        <v>320</v>
      </c>
      <c r="C1642" s="223" t="s">
        <v>331</v>
      </c>
      <c r="D1642" s="223"/>
      <c r="E1642" s="223"/>
      <c r="F1642" s="14">
        <v>3989.29</v>
      </c>
      <c r="G1642" s="4"/>
    </row>
    <row r="1643" spans="1:7" ht="15.75" customHeight="1">
      <c r="A1643" s="17"/>
      <c r="B1643" s="23"/>
      <c r="C1643" s="223" t="s">
        <v>672</v>
      </c>
      <c r="D1643" s="223"/>
      <c r="E1643" s="223"/>
      <c r="F1643" s="14"/>
      <c r="G1643" s="4"/>
    </row>
    <row r="1644" spans="1:7">
      <c r="A1644" s="17"/>
      <c r="B1644" s="23" t="s">
        <v>392</v>
      </c>
      <c r="C1644" s="223" t="s">
        <v>500</v>
      </c>
      <c r="D1644" s="223"/>
      <c r="E1644" s="223"/>
      <c r="F1644" s="14">
        <v>106.84</v>
      </c>
      <c r="G1644" s="4"/>
    </row>
    <row r="1645" spans="1:7" s="77" customFormat="1">
      <c r="A1645" s="17"/>
      <c r="B1645" s="17"/>
      <c r="C1645" s="76"/>
      <c r="D1645" s="76"/>
      <c r="E1645" s="76"/>
      <c r="F1645" s="9"/>
      <c r="G1645" s="4"/>
    </row>
    <row r="1646" spans="1:7">
      <c r="A1646" s="224" t="s">
        <v>501</v>
      </c>
      <c r="B1646" s="224"/>
      <c r="C1646" s="224"/>
      <c r="D1646" s="224"/>
      <c r="E1646" s="224"/>
      <c r="F1646" s="125">
        <f>F1648</f>
        <v>157141.63</v>
      </c>
      <c r="G1646" s="4"/>
    </row>
    <row r="1647" spans="1:7">
      <c r="A1647" s="47"/>
      <c r="B1647" s="47"/>
      <c r="C1647" s="320" t="s">
        <v>502</v>
      </c>
      <c r="D1647" s="315"/>
      <c r="E1647" s="321"/>
      <c r="F1647" s="9"/>
      <c r="G1647" s="4"/>
    </row>
    <row r="1648" spans="1:7">
      <c r="A1648" s="17"/>
      <c r="B1648" s="22" t="s">
        <v>192</v>
      </c>
      <c r="C1648" s="225" t="s">
        <v>66</v>
      </c>
      <c r="D1648" s="225"/>
      <c r="E1648" s="225"/>
      <c r="F1648" s="27">
        <f>F1649+F1650+F1651+F1652+F1653+F1654+F1655+F1656+F1657+F1658+F1659+F1660</f>
        <v>157141.63</v>
      </c>
      <c r="G1648" s="4"/>
    </row>
    <row r="1649" spans="1:7" ht="16.5" customHeight="1">
      <c r="A1649" s="17"/>
      <c r="B1649" s="119" t="s">
        <v>345</v>
      </c>
      <c r="C1649" s="226" t="s">
        <v>566</v>
      </c>
      <c r="D1649" s="226"/>
      <c r="E1649" s="226"/>
      <c r="F1649" s="14">
        <v>12696.67</v>
      </c>
      <c r="G1649" s="4"/>
    </row>
    <row r="1650" spans="1:7" s="79" customFormat="1" ht="19.5" customHeight="1">
      <c r="A1650" s="17"/>
      <c r="B1650" s="119" t="s">
        <v>346</v>
      </c>
      <c r="C1650" s="232" t="s">
        <v>349</v>
      </c>
      <c r="D1650" s="235"/>
      <c r="E1650" s="234"/>
      <c r="F1650" s="14">
        <v>8721.8799999999992</v>
      </c>
      <c r="G1650" s="4"/>
    </row>
    <row r="1651" spans="1:7" s="79" customFormat="1" ht="16.5" customHeight="1">
      <c r="A1651" s="17"/>
      <c r="B1651" s="119" t="s">
        <v>347</v>
      </c>
      <c r="C1651" s="232" t="s">
        <v>593</v>
      </c>
      <c r="D1651" s="235"/>
      <c r="E1651" s="234"/>
      <c r="F1651" s="14">
        <v>740.53</v>
      </c>
      <c r="G1651" s="4"/>
    </row>
    <row r="1652" spans="1:7">
      <c r="A1652" s="17"/>
      <c r="B1652" s="23" t="s">
        <v>363</v>
      </c>
      <c r="C1652" s="223" t="s">
        <v>483</v>
      </c>
      <c r="D1652" s="223"/>
      <c r="E1652" s="223"/>
      <c r="F1652" s="14">
        <v>86860.56</v>
      </c>
      <c r="G1652" s="4"/>
    </row>
    <row r="1653" spans="1:7">
      <c r="A1653" s="17"/>
      <c r="B1653" s="23" t="s">
        <v>328</v>
      </c>
      <c r="C1653" s="223" t="s">
        <v>329</v>
      </c>
      <c r="D1653" s="223"/>
      <c r="E1653" s="223"/>
      <c r="F1653" s="14">
        <v>5161.9399999999996</v>
      </c>
      <c r="G1653" s="4"/>
    </row>
    <row r="1654" spans="1:7" s="79" customFormat="1">
      <c r="A1654" s="17"/>
      <c r="B1654" s="23" t="s">
        <v>724</v>
      </c>
      <c r="C1654" s="223" t="s">
        <v>329</v>
      </c>
      <c r="D1654" s="223"/>
      <c r="E1654" s="223"/>
      <c r="F1654" s="14">
        <v>5947.41</v>
      </c>
      <c r="G1654" s="4"/>
    </row>
    <row r="1655" spans="1:7">
      <c r="A1655" s="17"/>
      <c r="B1655" s="23" t="s">
        <v>427</v>
      </c>
      <c r="C1655" s="223" t="s">
        <v>428</v>
      </c>
      <c r="D1655" s="223"/>
      <c r="E1655" s="223"/>
      <c r="F1655" s="14">
        <v>0</v>
      </c>
      <c r="G1655" s="4"/>
    </row>
    <row r="1656" spans="1:7" s="79" customFormat="1">
      <c r="A1656" s="17"/>
      <c r="B1656" s="23" t="s">
        <v>723</v>
      </c>
      <c r="C1656" s="223" t="s">
        <v>428</v>
      </c>
      <c r="D1656" s="223"/>
      <c r="E1656" s="223"/>
      <c r="F1656" s="14">
        <v>0</v>
      </c>
      <c r="G1656" s="4"/>
    </row>
    <row r="1657" spans="1:7" ht="15" customHeight="1">
      <c r="A1657" s="17"/>
      <c r="B1657" s="23" t="s">
        <v>320</v>
      </c>
      <c r="C1657" s="232" t="s">
        <v>331</v>
      </c>
      <c r="D1657" s="235"/>
      <c r="E1657" s="234"/>
      <c r="F1657" s="14">
        <v>15000</v>
      </c>
      <c r="G1657" s="4"/>
    </row>
    <row r="1658" spans="1:7" s="79" customFormat="1">
      <c r="A1658" s="17"/>
      <c r="B1658" s="23" t="s">
        <v>725</v>
      </c>
      <c r="C1658" s="232" t="s">
        <v>331</v>
      </c>
      <c r="D1658" s="235"/>
      <c r="E1658" s="234"/>
      <c r="F1658" s="14">
        <v>22002.639999999999</v>
      </c>
      <c r="G1658" s="4"/>
    </row>
    <row r="1659" spans="1:7">
      <c r="A1659" s="17"/>
      <c r="B1659" s="23" t="s">
        <v>392</v>
      </c>
      <c r="C1659" s="223" t="s">
        <v>503</v>
      </c>
      <c r="D1659" s="223"/>
      <c r="E1659" s="223"/>
      <c r="F1659" s="14">
        <v>10</v>
      </c>
      <c r="G1659" s="4"/>
    </row>
    <row r="1660" spans="1:7" s="79" customFormat="1">
      <c r="A1660" s="17"/>
      <c r="B1660" s="23" t="s">
        <v>726</v>
      </c>
      <c r="C1660" s="223" t="s">
        <v>495</v>
      </c>
      <c r="D1660" s="223"/>
      <c r="E1660" s="223"/>
      <c r="F1660" s="14">
        <v>0</v>
      </c>
      <c r="G1660" s="4"/>
    </row>
    <row r="1661" spans="1:7" s="77" customFormat="1" ht="13.5" customHeight="1">
      <c r="A1661" s="17"/>
      <c r="B1661" s="17"/>
      <c r="C1661" s="76"/>
      <c r="D1661" s="76"/>
      <c r="E1661" s="76"/>
      <c r="F1661" s="9"/>
      <c r="G1661" s="4"/>
    </row>
    <row r="1662" spans="1:7">
      <c r="A1662" s="224" t="s">
        <v>504</v>
      </c>
      <c r="B1662" s="224"/>
      <c r="C1662" s="224"/>
      <c r="D1662" s="224"/>
      <c r="E1662" s="224"/>
      <c r="F1662" s="202">
        <f>F1663+F1672+F1677</f>
        <v>709105.88</v>
      </c>
      <c r="G1662" s="4"/>
    </row>
    <row r="1663" spans="1:7">
      <c r="A1663" s="17"/>
      <c r="B1663" s="22" t="s">
        <v>193</v>
      </c>
      <c r="C1663" s="225" t="s">
        <v>194</v>
      </c>
      <c r="D1663" s="225"/>
      <c r="E1663" s="225"/>
      <c r="F1663" s="27">
        <f>F1664+F1665+F1666+F1668+F1669+F1670</f>
        <v>388038.05999999994</v>
      </c>
      <c r="G1663" s="4"/>
    </row>
    <row r="1664" spans="1:7">
      <c r="A1664" s="17"/>
      <c r="B1664" s="23" t="s">
        <v>358</v>
      </c>
      <c r="C1664" s="223" t="s">
        <v>359</v>
      </c>
      <c r="D1664" s="223"/>
      <c r="E1664" s="223"/>
      <c r="F1664" s="14">
        <v>22775.57</v>
      </c>
      <c r="G1664" s="4"/>
    </row>
    <row r="1665" spans="1:7">
      <c r="A1665" s="17"/>
      <c r="B1665" s="23" t="s">
        <v>345</v>
      </c>
      <c r="C1665" s="223" t="s">
        <v>348</v>
      </c>
      <c r="D1665" s="223"/>
      <c r="E1665" s="223"/>
      <c r="F1665" s="14">
        <v>271592.96999999997</v>
      </c>
      <c r="G1665" s="4"/>
    </row>
    <row r="1666" spans="1:7">
      <c r="A1666" s="17"/>
      <c r="B1666" s="23" t="s">
        <v>401</v>
      </c>
      <c r="C1666" s="223" t="s">
        <v>360</v>
      </c>
      <c r="D1666" s="223"/>
      <c r="E1666" s="223"/>
      <c r="F1666" s="14">
        <v>21149.11</v>
      </c>
      <c r="G1666" s="4"/>
    </row>
    <row r="1667" spans="1:7" s="79" customFormat="1">
      <c r="A1667" s="17"/>
      <c r="G1667" s="4"/>
    </row>
    <row r="1668" spans="1:7">
      <c r="A1668" s="17"/>
      <c r="B1668" s="23" t="s">
        <v>346</v>
      </c>
      <c r="C1668" s="223" t="s">
        <v>349</v>
      </c>
      <c r="D1668" s="223"/>
      <c r="E1668" s="223"/>
      <c r="F1668" s="14">
        <v>52428.35</v>
      </c>
      <c r="G1668" s="4"/>
    </row>
    <row r="1669" spans="1:7">
      <c r="A1669" s="17"/>
      <c r="B1669" s="23" t="s">
        <v>347</v>
      </c>
      <c r="C1669" s="223" t="s">
        <v>350</v>
      </c>
      <c r="D1669" s="223"/>
      <c r="E1669" s="223"/>
      <c r="F1669" s="14">
        <v>5692.06</v>
      </c>
      <c r="G1669" s="4"/>
    </row>
    <row r="1670" spans="1:7">
      <c r="A1670" s="17"/>
      <c r="B1670" s="23" t="s">
        <v>395</v>
      </c>
      <c r="C1670" s="223" t="s">
        <v>472</v>
      </c>
      <c r="D1670" s="223"/>
      <c r="E1670" s="223"/>
      <c r="F1670" s="14">
        <v>14400</v>
      </c>
      <c r="G1670" s="4"/>
    </row>
    <row r="1671" spans="1:7" s="79" customFormat="1" ht="0.75" customHeight="1">
      <c r="A1671" s="47"/>
      <c r="B1671" s="220"/>
      <c r="C1671" s="220"/>
      <c r="D1671" s="220"/>
      <c r="E1671" s="49"/>
      <c r="F1671" s="49"/>
      <c r="G1671" s="4"/>
    </row>
    <row r="1672" spans="1:7">
      <c r="A1672" s="17"/>
      <c r="B1672" s="22" t="s">
        <v>132</v>
      </c>
      <c r="C1672" s="225" t="s">
        <v>133</v>
      </c>
      <c r="D1672" s="225"/>
      <c r="E1672" s="225"/>
      <c r="F1672" s="27">
        <f>F1673</f>
        <v>318840.90000000002</v>
      </c>
      <c r="G1672" s="4"/>
    </row>
    <row r="1673" spans="1:7">
      <c r="A1673" s="17"/>
      <c r="B1673" s="23" t="s">
        <v>505</v>
      </c>
      <c r="C1673" s="223" t="s">
        <v>659</v>
      </c>
      <c r="D1673" s="223"/>
      <c r="E1673" s="223"/>
      <c r="F1673" s="14">
        <f>E1674+E1675+E1676</f>
        <v>318840.90000000002</v>
      </c>
      <c r="G1673" s="4"/>
    </row>
    <row r="1674" spans="1:7" s="79" customFormat="1">
      <c r="A1674" s="17"/>
      <c r="B1674" s="23"/>
      <c r="C1674" s="223" t="s">
        <v>539</v>
      </c>
      <c r="D1674" s="223"/>
      <c r="E1674" s="211">
        <v>64000.9</v>
      </c>
      <c r="F1674" s="14"/>
      <c r="G1674" s="4"/>
    </row>
    <row r="1675" spans="1:7" s="79" customFormat="1">
      <c r="A1675" s="17"/>
      <c r="B1675" s="23"/>
      <c r="C1675" s="223" t="s">
        <v>497</v>
      </c>
      <c r="D1675" s="223"/>
      <c r="E1675" s="133">
        <v>254165</v>
      </c>
      <c r="F1675" s="14"/>
      <c r="G1675" s="4"/>
    </row>
    <row r="1676" spans="1:7" s="79" customFormat="1">
      <c r="A1676" s="17"/>
      <c r="B1676" s="23"/>
      <c r="C1676" s="223" t="s">
        <v>785</v>
      </c>
      <c r="D1676" s="223"/>
      <c r="E1676" s="133">
        <v>675</v>
      </c>
      <c r="F1676" s="14"/>
      <c r="G1676" s="4"/>
    </row>
    <row r="1677" spans="1:7">
      <c r="A1677" s="17"/>
      <c r="B1677" s="22" t="s">
        <v>195</v>
      </c>
      <c r="C1677" s="225" t="s">
        <v>178</v>
      </c>
      <c r="D1677" s="225"/>
      <c r="E1677" s="225"/>
      <c r="F1677" s="27">
        <f>F1678</f>
        <v>2226.92</v>
      </c>
      <c r="G1677" s="4"/>
    </row>
    <row r="1678" spans="1:7">
      <c r="A1678" s="17"/>
      <c r="B1678" s="23" t="s">
        <v>320</v>
      </c>
      <c r="C1678" s="223" t="s">
        <v>331</v>
      </c>
      <c r="D1678" s="223"/>
      <c r="E1678" s="223"/>
      <c r="F1678" s="14">
        <v>2226.92</v>
      </c>
      <c r="G1678" s="4"/>
    </row>
    <row r="1679" spans="1:7" ht="21.75" customHeight="1">
      <c r="A1679" s="224" t="s">
        <v>507</v>
      </c>
      <c r="B1679" s="224"/>
      <c r="C1679" s="224"/>
      <c r="D1679" s="224"/>
      <c r="E1679" s="224"/>
      <c r="F1679" s="125">
        <f>F1680+F1682+F1685+F1687+F1692+F1695+F1697</f>
        <v>1497373.69</v>
      </c>
      <c r="G1679" s="4"/>
    </row>
    <row r="1680" spans="1:7">
      <c r="A1680" s="17"/>
      <c r="B1680" s="22" t="s">
        <v>506</v>
      </c>
      <c r="C1680" s="225" t="s">
        <v>508</v>
      </c>
      <c r="D1680" s="225"/>
      <c r="E1680" s="225"/>
      <c r="F1680" s="27">
        <f>F1681</f>
        <v>42985.120000000003</v>
      </c>
      <c r="G1680" s="4"/>
    </row>
    <row r="1681" spans="1:7">
      <c r="A1681" s="17"/>
      <c r="B1681" s="23" t="s">
        <v>320</v>
      </c>
      <c r="C1681" s="223" t="s">
        <v>331</v>
      </c>
      <c r="D1681" s="223"/>
      <c r="E1681" s="223"/>
      <c r="F1681" s="14">
        <v>42985.120000000003</v>
      </c>
      <c r="G1681" s="4"/>
    </row>
    <row r="1682" spans="1:7">
      <c r="A1682" s="17"/>
      <c r="B1682" s="22" t="s">
        <v>198</v>
      </c>
      <c r="C1682" s="225" t="s">
        <v>199</v>
      </c>
      <c r="D1682" s="225"/>
      <c r="E1682" s="225"/>
      <c r="F1682" s="27">
        <f>F1683+F1684</f>
        <v>658596.67999999993</v>
      </c>
      <c r="G1682" s="4"/>
    </row>
    <row r="1683" spans="1:7" s="79" customFormat="1">
      <c r="A1683" s="17"/>
      <c r="B1683" s="23" t="s">
        <v>328</v>
      </c>
      <c r="C1683" s="232" t="s">
        <v>329</v>
      </c>
      <c r="D1683" s="235"/>
      <c r="E1683" s="234"/>
      <c r="F1683" s="14">
        <v>18732.599999999999</v>
      </c>
      <c r="G1683" s="4"/>
    </row>
    <row r="1684" spans="1:7">
      <c r="A1684" s="17"/>
      <c r="B1684" s="23" t="s">
        <v>320</v>
      </c>
      <c r="C1684" s="223" t="s">
        <v>331</v>
      </c>
      <c r="D1684" s="223"/>
      <c r="E1684" s="223"/>
      <c r="F1684" s="14">
        <v>639864.07999999996</v>
      </c>
      <c r="G1684" s="4"/>
    </row>
    <row r="1685" spans="1:7">
      <c r="A1685" s="17"/>
      <c r="B1685" s="22" t="s">
        <v>200</v>
      </c>
      <c r="C1685" s="225" t="s">
        <v>201</v>
      </c>
      <c r="D1685" s="225"/>
      <c r="E1685" s="225"/>
      <c r="F1685" s="27">
        <f>F1686</f>
        <v>78979</v>
      </c>
      <c r="G1685" s="4"/>
    </row>
    <row r="1686" spans="1:7">
      <c r="A1686" s="17"/>
      <c r="B1686" s="23" t="s">
        <v>320</v>
      </c>
      <c r="C1686" s="223" t="s">
        <v>331</v>
      </c>
      <c r="D1686" s="223"/>
      <c r="E1686" s="223"/>
      <c r="F1686" s="14">
        <v>78979</v>
      </c>
      <c r="G1686" s="4"/>
    </row>
    <row r="1687" spans="1:7">
      <c r="A1687" s="17"/>
      <c r="B1687" s="22" t="s">
        <v>202</v>
      </c>
      <c r="C1687" s="225" t="s">
        <v>203</v>
      </c>
      <c r="D1687" s="225"/>
      <c r="E1687" s="225"/>
      <c r="F1687" s="27">
        <f>F1688+F1689+F1690+F1691</f>
        <v>504945.44</v>
      </c>
      <c r="G1687" s="4"/>
    </row>
    <row r="1688" spans="1:7">
      <c r="A1688" s="17"/>
      <c r="B1688" s="23" t="s">
        <v>328</v>
      </c>
      <c r="C1688" s="223" t="s">
        <v>329</v>
      </c>
      <c r="D1688" s="223"/>
      <c r="E1688" s="223"/>
      <c r="F1688" s="14">
        <v>0</v>
      </c>
      <c r="G1688" s="4"/>
    </row>
    <row r="1689" spans="1:7">
      <c r="A1689" s="17"/>
      <c r="B1689" s="23" t="s">
        <v>369</v>
      </c>
      <c r="C1689" s="223" t="s">
        <v>370</v>
      </c>
      <c r="D1689" s="223"/>
      <c r="E1689" s="223"/>
      <c r="F1689" s="14">
        <v>458871.57</v>
      </c>
      <c r="G1689" s="4"/>
    </row>
    <row r="1690" spans="1:7">
      <c r="A1690" s="17"/>
      <c r="B1690" s="23" t="s">
        <v>320</v>
      </c>
      <c r="C1690" s="223" t="s">
        <v>331</v>
      </c>
      <c r="D1690" s="223"/>
      <c r="E1690" s="223"/>
      <c r="F1690" s="14">
        <v>32297.87</v>
      </c>
      <c r="G1690" s="4"/>
    </row>
    <row r="1691" spans="1:7" s="79" customFormat="1">
      <c r="A1691" s="17"/>
      <c r="B1691" s="23" t="s">
        <v>322</v>
      </c>
      <c r="C1691" s="232" t="s">
        <v>512</v>
      </c>
      <c r="D1691" s="235"/>
      <c r="E1691" s="234"/>
      <c r="F1691" s="14">
        <v>13776</v>
      </c>
      <c r="G1691" s="4"/>
    </row>
    <row r="1692" spans="1:7" ht="31.5" customHeight="1">
      <c r="A1692" s="17"/>
      <c r="B1692" s="22" t="s">
        <v>134</v>
      </c>
      <c r="C1692" s="225" t="s">
        <v>135</v>
      </c>
      <c r="D1692" s="225"/>
      <c r="E1692" s="225"/>
      <c r="F1692" s="27">
        <f>F1693+F1694</f>
        <v>9188.99</v>
      </c>
      <c r="G1692" s="4"/>
    </row>
    <row r="1693" spans="1:7">
      <c r="A1693" s="17"/>
      <c r="B1693" s="23" t="s">
        <v>328</v>
      </c>
      <c r="C1693" s="223" t="s">
        <v>329</v>
      </c>
      <c r="D1693" s="223"/>
      <c r="E1693" s="223"/>
      <c r="F1693" s="14">
        <v>2500</v>
      </c>
      <c r="G1693" s="4"/>
    </row>
    <row r="1694" spans="1:7" s="79" customFormat="1">
      <c r="A1694" s="17"/>
      <c r="B1694" s="23" t="s">
        <v>320</v>
      </c>
      <c r="C1694" s="223" t="s">
        <v>331</v>
      </c>
      <c r="D1694" s="223"/>
      <c r="E1694" s="223"/>
      <c r="F1694" s="14">
        <v>6688.99</v>
      </c>
      <c r="G1694" s="4"/>
    </row>
    <row r="1695" spans="1:7" ht="32.25" customHeight="1">
      <c r="A1695" s="17"/>
      <c r="B1695" s="22" t="s">
        <v>136</v>
      </c>
      <c r="C1695" s="225" t="s">
        <v>509</v>
      </c>
      <c r="D1695" s="225"/>
      <c r="E1695" s="225"/>
      <c r="F1695" s="27">
        <f>F1696</f>
        <v>0</v>
      </c>
      <c r="G1695" s="4"/>
    </row>
    <row r="1696" spans="1:7">
      <c r="A1696" s="17"/>
      <c r="B1696" s="23" t="s">
        <v>320</v>
      </c>
      <c r="C1696" s="223" t="s">
        <v>331</v>
      </c>
      <c r="D1696" s="223"/>
      <c r="E1696" s="223"/>
      <c r="F1696" s="14">
        <v>0</v>
      </c>
      <c r="G1696" s="4"/>
    </row>
    <row r="1697" spans="1:7">
      <c r="A1697" s="17"/>
      <c r="B1697" s="22" t="s">
        <v>204</v>
      </c>
      <c r="C1697" s="225" t="s">
        <v>66</v>
      </c>
      <c r="D1697" s="225"/>
      <c r="E1697" s="225"/>
      <c r="F1697" s="27">
        <f>F1698</f>
        <v>202678.46</v>
      </c>
      <c r="G1697" s="4"/>
    </row>
    <row r="1698" spans="1:7">
      <c r="A1698" s="17"/>
      <c r="B1698" s="23" t="s">
        <v>320</v>
      </c>
      <c r="C1698" s="223" t="s">
        <v>331</v>
      </c>
      <c r="D1698" s="223"/>
      <c r="E1698" s="223"/>
      <c r="F1698" s="14">
        <v>202678.46</v>
      </c>
      <c r="G1698" s="4"/>
    </row>
    <row r="1699" spans="1:7" s="77" customFormat="1">
      <c r="A1699" s="17"/>
      <c r="B1699" s="17"/>
      <c r="C1699" s="76"/>
      <c r="D1699" s="76"/>
      <c r="E1699" s="76"/>
      <c r="F1699" s="9"/>
      <c r="G1699" s="4"/>
    </row>
    <row r="1700" spans="1:7">
      <c r="A1700" s="224" t="s">
        <v>541</v>
      </c>
      <c r="B1700" s="224"/>
      <c r="C1700" s="224"/>
      <c r="D1700" s="224"/>
      <c r="E1700" s="224"/>
      <c r="F1700" s="125">
        <f>F1701+F1710+F1714</f>
        <v>1795520.33</v>
      </c>
      <c r="G1700" s="4"/>
    </row>
    <row r="1701" spans="1:7">
      <c r="A1701" s="17"/>
      <c r="B1701" s="22" t="s">
        <v>138</v>
      </c>
      <c r="C1701" s="225" t="s">
        <v>139</v>
      </c>
      <c r="D1701" s="225"/>
      <c r="E1701" s="225"/>
      <c r="F1701" s="27">
        <f>F1702+F1703</f>
        <v>1605534.6400000001</v>
      </c>
      <c r="G1701" s="4"/>
    </row>
    <row r="1702" spans="1:7" ht="30" customHeight="1">
      <c r="A1702" s="17"/>
      <c r="B1702" s="23" t="s">
        <v>510</v>
      </c>
      <c r="C1702" s="223" t="s">
        <v>511</v>
      </c>
      <c r="D1702" s="223"/>
      <c r="E1702" s="223"/>
      <c r="F1702" s="14">
        <v>1385980</v>
      </c>
      <c r="G1702" s="4"/>
    </row>
    <row r="1703" spans="1:7">
      <c r="A1703" s="17"/>
      <c r="B1703" s="23" t="s">
        <v>322</v>
      </c>
      <c r="C1703" s="223" t="s">
        <v>512</v>
      </c>
      <c r="D1703" s="223"/>
      <c r="E1703" s="223"/>
      <c r="F1703" s="14">
        <f>E1704+E1705+E1706+E1707+E1708+E1709</f>
        <v>219554.64</v>
      </c>
      <c r="G1703" s="4"/>
    </row>
    <row r="1704" spans="1:7" s="79" customFormat="1">
      <c r="A1704" s="17"/>
      <c r="B1704" s="47"/>
      <c r="C1704" s="232" t="s">
        <v>728</v>
      </c>
      <c r="D1704" s="234"/>
      <c r="E1704" s="144">
        <v>2185.59</v>
      </c>
      <c r="F1704" s="49"/>
      <c r="G1704" s="4"/>
    </row>
    <row r="1705" spans="1:7" s="79" customFormat="1">
      <c r="A1705" s="17"/>
      <c r="B1705" s="47"/>
      <c r="C1705" s="232" t="s">
        <v>729</v>
      </c>
      <c r="D1705" s="234"/>
      <c r="E1705" s="144">
        <v>5164.7700000000004</v>
      </c>
      <c r="F1705" s="49"/>
      <c r="G1705" s="4"/>
    </row>
    <row r="1706" spans="1:7" s="79" customFormat="1">
      <c r="A1706" s="17"/>
      <c r="B1706" s="47"/>
      <c r="C1706" s="232" t="s">
        <v>730</v>
      </c>
      <c r="D1706" s="234"/>
      <c r="E1706" s="144">
        <v>5420.61</v>
      </c>
      <c r="F1706" s="49"/>
      <c r="G1706" s="4"/>
    </row>
    <row r="1707" spans="1:7" s="79" customFormat="1">
      <c r="A1707" s="17"/>
      <c r="B1707" s="47"/>
      <c r="C1707" s="232" t="s">
        <v>731</v>
      </c>
      <c r="D1707" s="234"/>
      <c r="E1707" s="144">
        <v>201501.03</v>
      </c>
      <c r="F1707" s="49"/>
      <c r="G1707" s="4"/>
    </row>
    <row r="1708" spans="1:7" s="79" customFormat="1">
      <c r="A1708" s="17"/>
      <c r="B1708" s="47"/>
      <c r="C1708" s="232" t="s">
        <v>732</v>
      </c>
      <c r="D1708" s="234"/>
      <c r="E1708" s="144">
        <v>5282.64</v>
      </c>
      <c r="F1708" s="49"/>
      <c r="G1708" s="4"/>
    </row>
    <row r="1709" spans="1:7" s="79" customFormat="1" ht="0.75" customHeight="1">
      <c r="A1709" s="17"/>
      <c r="B1709" s="47"/>
      <c r="C1709" s="232"/>
      <c r="D1709" s="234"/>
      <c r="E1709" s="144"/>
      <c r="F1709" s="49"/>
      <c r="G1709" s="4"/>
    </row>
    <row r="1710" spans="1:7">
      <c r="A1710" s="17"/>
      <c r="B1710" s="22" t="s">
        <v>205</v>
      </c>
      <c r="C1710" s="225" t="s">
        <v>206</v>
      </c>
      <c r="D1710" s="225"/>
      <c r="E1710" s="225"/>
      <c r="F1710" s="27">
        <f>F1711</f>
        <v>161000</v>
      </c>
      <c r="G1710" s="4"/>
    </row>
    <row r="1711" spans="1:7" ht="28.5" customHeight="1">
      <c r="A1711" s="17"/>
      <c r="B1711" s="23" t="s">
        <v>510</v>
      </c>
      <c r="C1711" s="223" t="s">
        <v>511</v>
      </c>
      <c r="D1711" s="223"/>
      <c r="E1711" s="223"/>
      <c r="F1711" s="14">
        <v>161000</v>
      </c>
      <c r="G1711" s="4"/>
    </row>
    <row r="1712" spans="1:7" s="79" customFormat="1" ht="28.5" customHeight="1">
      <c r="A1712" s="17"/>
      <c r="B1712" s="47"/>
      <c r="C1712" s="220"/>
      <c r="D1712" s="220"/>
      <c r="E1712" s="220"/>
      <c r="F1712" s="49"/>
      <c r="G1712" s="4"/>
    </row>
    <row r="1713" spans="1:7" s="79" customFormat="1" ht="28.5" customHeight="1">
      <c r="A1713" s="17"/>
      <c r="B1713" s="47"/>
      <c r="C1713" s="220"/>
      <c r="D1713" s="220"/>
      <c r="E1713" s="220"/>
      <c r="F1713" s="49"/>
      <c r="G1713" s="4"/>
    </row>
    <row r="1714" spans="1:7">
      <c r="A1714" s="17"/>
      <c r="B1714" s="22" t="s">
        <v>207</v>
      </c>
      <c r="C1714" s="225" t="s">
        <v>208</v>
      </c>
      <c r="D1714" s="225"/>
      <c r="E1714" s="225"/>
      <c r="F1714" s="27">
        <f>F1716</f>
        <v>28985.690000000002</v>
      </c>
      <c r="G1714" s="4"/>
    </row>
    <row r="1715" spans="1:7" s="79" customFormat="1">
      <c r="A1715" s="17"/>
      <c r="B1715" s="22"/>
      <c r="C1715" s="216"/>
      <c r="D1715" s="216"/>
      <c r="E1715" s="216"/>
      <c r="F1715" s="27"/>
      <c r="G1715" s="4"/>
    </row>
    <row r="1716" spans="1:7" ht="29.25" customHeight="1">
      <c r="A1716" s="17"/>
      <c r="B1716" s="23" t="s">
        <v>638</v>
      </c>
      <c r="C1716" s="223" t="s">
        <v>639</v>
      </c>
      <c r="D1716" s="223"/>
      <c r="E1716" s="223"/>
      <c r="F1716" s="14">
        <f>E1717+E1718</f>
        <v>28985.690000000002</v>
      </c>
      <c r="G1716" s="4"/>
    </row>
    <row r="1717" spans="1:7" s="79" customFormat="1" ht="18" customHeight="1">
      <c r="A1717" s="17"/>
      <c r="B1717" s="47"/>
      <c r="C1717" s="223" t="s">
        <v>640</v>
      </c>
      <c r="D1717" s="294"/>
      <c r="E1717" s="193">
        <v>16000</v>
      </c>
      <c r="F1717" s="49"/>
      <c r="G1717" s="4"/>
    </row>
    <row r="1718" spans="1:7" s="79" customFormat="1" ht="18" customHeight="1">
      <c r="A1718" s="17"/>
      <c r="B1718" s="47"/>
      <c r="C1718" s="223" t="s">
        <v>727</v>
      </c>
      <c r="D1718" s="294"/>
      <c r="E1718" s="133">
        <v>12985.69</v>
      </c>
      <c r="F1718" s="49"/>
      <c r="G1718" s="4"/>
    </row>
    <row r="1719" spans="1:7" s="79" customFormat="1">
      <c r="A1719" s="17"/>
      <c r="B1719" s="164"/>
      <c r="C1719" s="147"/>
      <c r="D1719" s="147"/>
      <c r="E1719" s="147"/>
      <c r="F1719" s="162"/>
      <c r="G1719" s="4"/>
    </row>
    <row r="1720" spans="1:7" s="79" customFormat="1">
      <c r="A1720" s="334" t="s">
        <v>567</v>
      </c>
      <c r="B1720" s="335"/>
      <c r="C1720" s="335"/>
      <c r="D1720" s="335"/>
      <c r="E1720" s="336"/>
      <c r="F1720" s="125">
        <f>F1721</f>
        <v>83281.41</v>
      </c>
      <c r="G1720" s="4"/>
    </row>
    <row r="1721" spans="1:7" s="79" customFormat="1">
      <c r="A1721" s="17"/>
      <c r="B1721" s="22" t="s">
        <v>140</v>
      </c>
      <c r="C1721" s="324" t="s">
        <v>141</v>
      </c>
      <c r="D1721" s="337"/>
      <c r="E1721" s="327"/>
      <c r="F1721" s="27">
        <f>F1722+F1724+F1725</f>
        <v>83281.41</v>
      </c>
      <c r="G1721" s="4"/>
    </row>
    <row r="1722" spans="1:7" s="79" customFormat="1" ht="54.75" customHeight="1">
      <c r="A1722" s="17"/>
      <c r="B1722" s="23" t="s">
        <v>245</v>
      </c>
      <c r="C1722" s="223" t="s">
        <v>447</v>
      </c>
      <c r="D1722" s="223"/>
      <c r="E1722" s="223"/>
      <c r="F1722" s="14">
        <v>75000</v>
      </c>
      <c r="G1722" s="4"/>
    </row>
    <row r="1723" spans="1:7" s="79" customFormat="1">
      <c r="A1723" s="17"/>
      <c r="B1723" s="47"/>
      <c r="C1723" s="245" t="s">
        <v>641</v>
      </c>
      <c r="D1723" s="329"/>
      <c r="E1723" s="329"/>
      <c r="F1723" s="49"/>
      <c r="G1723" s="4"/>
    </row>
    <row r="1724" spans="1:7" s="79" customFormat="1">
      <c r="A1724" s="17"/>
      <c r="B1724" s="23" t="s">
        <v>392</v>
      </c>
      <c r="C1724" s="245" t="s">
        <v>642</v>
      </c>
      <c r="D1724" s="332"/>
      <c r="E1724" s="333"/>
      <c r="F1724" s="14">
        <v>8281.41</v>
      </c>
      <c r="G1724" s="4"/>
    </row>
    <row r="1725" spans="1:7" s="79" customFormat="1" ht="22.5" customHeight="1">
      <c r="A1725" s="17"/>
      <c r="B1725" s="126" t="s">
        <v>322</v>
      </c>
      <c r="C1725" s="232" t="s">
        <v>512</v>
      </c>
      <c r="D1725" s="235"/>
      <c r="E1725" s="259"/>
      <c r="F1725" s="200">
        <f>E1725</f>
        <v>0</v>
      </c>
      <c r="G1725" s="4"/>
    </row>
    <row r="1726" spans="1:7" s="79" customFormat="1">
      <c r="A1726" s="17"/>
      <c r="B1726" s="47"/>
      <c r="C1726" s="247"/>
      <c r="D1726" s="248"/>
      <c r="E1726" s="199"/>
      <c r="F1726" s="49"/>
      <c r="G1726" s="4"/>
    </row>
    <row r="1727" spans="1:7" s="79" customFormat="1">
      <c r="A1727" s="17"/>
      <c r="B1727" s="47"/>
      <c r="C1727" s="331" t="s">
        <v>56</v>
      </c>
      <c r="D1727" s="331"/>
      <c r="E1727" s="331"/>
      <c r="F1727" s="125">
        <f>F909+F940+F983+F975+F1001+F1011+F1116+F1139+F1175+F1180+F1351+F1377+F1646+F1662+F1679+F1700+F1720</f>
        <v>41327728.939999998</v>
      </c>
      <c r="G1727" s="4"/>
    </row>
    <row r="1728" spans="1:7">
      <c r="A1728" s="17"/>
      <c r="B1728" s="17"/>
      <c r="C1728" s="330"/>
      <c r="D1728" s="330"/>
      <c r="E1728" s="330"/>
      <c r="F1728" s="180"/>
      <c r="G1728" s="4"/>
    </row>
    <row r="1729" spans="1:7">
      <c r="A1729" s="17"/>
      <c r="B1729" s="17"/>
      <c r="C1729" s="71"/>
      <c r="D1729" s="71"/>
      <c r="E1729" s="72"/>
      <c r="F1729" s="9"/>
      <c r="G1729" s="4"/>
    </row>
    <row r="1730" spans="1:7">
      <c r="A1730" s="17"/>
      <c r="B1730" s="17"/>
      <c r="C1730" s="71"/>
      <c r="D1730" s="71"/>
      <c r="E1730" s="72"/>
      <c r="F1730" s="9"/>
      <c r="G1730" s="4"/>
    </row>
    <row r="1731" spans="1:7">
      <c r="A1731" s="17"/>
      <c r="B1731" s="17"/>
      <c r="C1731" s="71"/>
      <c r="D1731" s="71"/>
      <c r="E1731" s="72"/>
      <c r="F1731" s="9"/>
      <c r="G1731" s="4"/>
    </row>
    <row r="1732" spans="1:7">
      <c r="A1732" s="17"/>
      <c r="B1732" s="17"/>
      <c r="C1732" s="71"/>
      <c r="D1732" s="71"/>
      <c r="E1732" s="72"/>
      <c r="F1732" s="9"/>
      <c r="G1732" s="4"/>
    </row>
    <row r="1733" spans="1:7">
      <c r="A1733" s="17"/>
      <c r="B1733" s="17"/>
      <c r="C1733" s="71"/>
      <c r="D1733" s="71"/>
      <c r="E1733" s="72"/>
      <c r="F1733" s="9"/>
      <c r="G1733" s="4"/>
    </row>
    <row r="1734" spans="1:7">
      <c r="A1734" s="17"/>
      <c r="B1734" s="17"/>
      <c r="C1734" s="71"/>
      <c r="D1734" s="71"/>
      <c r="E1734" s="72"/>
      <c r="F1734" s="9"/>
      <c r="G1734" s="4"/>
    </row>
    <row r="1735" spans="1:7">
      <c r="A1735" s="17"/>
      <c r="B1735" s="17"/>
      <c r="C1735" s="71"/>
      <c r="D1735" s="71"/>
      <c r="E1735" s="72"/>
      <c r="F1735" s="9"/>
      <c r="G1735" s="4"/>
    </row>
    <row r="1736" spans="1:7">
      <c r="A1736" s="17"/>
      <c r="B1736" s="17"/>
      <c r="C1736" s="71"/>
      <c r="D1736" s="71"/>
      <c r="E1736" s="72"/>
      <c r="F1736" s="9"/>
      <c r="G1736" s="4"/>
    </row>
    <row r="1737" spans="1:7">
      <c r="A1737" s="17"/>
      <c r="B1737" s="17"/>
      <c r="C1737" s="71"/>
      <c r="D1737" s="71"/>
      <c r="E1737" s="72"/>
      <c r="F1737" s="9"/>
      <c r="G1737" s="4"/>
    </row>
    <row r="1738" spans="1:7">
      <c r="A1738" s="17"/>
      <c r="B1738" s="17"/>
      <c r="C1738" s="71"/>
      <c r="D1738" s="71"/>
      <c r="E1738" s="72"/>
      <c r="F1738" s="9"/>
      <c r="G1738" s="4"/>
    </row>
    <row r="1739" spans="1:7">
      <c r="A1739" s="17"/>
      <c r="B1739" s="17"/>
      <c r="C1739" s="71"/>
      <c r="D1739" s="71"/>
      <c r="E1739" s="72"/>
      <c r="F1739" s="9"/>
      <c r="G1739" s="4"/>
    </row>
    <row r="1740" spans="1:7">
      <c r="A1740" s="17"/>
      <c r="B1740" s="17"/>
      <c r="C1740" s="71"/>
      <c r="D1740" s="71"/>
      <c r="E1740" s="72"/>
      <c r="F1740" s="9"/>
      <c r="G1740" s="4"/>
    </row>
    <row r="1741" spans="1:7">
      <c r="A1741" s="17"/>
      <c r="B1741" s="17"/>
      <c r="C1741" s="71"/>
      <c r="D1741" s="71"/>
      <c r="E1741" s="72"/>
      <c r="F1741" s="9"/>
      <c r="G1741" s="4"/>
    </row>
    <row r="1742" spans="1:7">
      <c r="A1742" s="17"/>
      <c r="B1742" s="17"/>
      <c r="C1742" s="71"/>
      <c r="D1742" s="71"/>
      <c r="E1742" s="72"/>
      <c r="F1742" s="9"/>
      <c r="G1742" s="4"/>
    </row>
    <row r="1743" spans="1:7">
      <c r="A1743" s="17"/>
      <c r="B1743" s="17"/>
      <c r="C1743" s="71"/>
      <c r="D1743" s="71"/>
      <c r="E1743" s="72"/>
      <c r="F1743" s="9"/>
      <c r="G1743" s="4"/>
    </row>
    <row r="1744" spans="1:7">
      <c r="A1744" s="17"/>
      <c r="B1744" s="17"/>
      <c r="C1744" s="71"/>
      <c r="D1744" s="71"/>
      <c r="E1744" s="72"/>
      <c r="F1744" s="9"/>
      <c r="G1744" s="4"/>
    </row>
    <row r="1745" spans="1:7">
      <c r="A1745" s="17"/>
      <c r="B1745" s="17"/>
      <c r="C1745" s="71"/>
      <c r="D1745" s="71"/>
      <c r="E1745" s="72"/>
      <c r="F1745" s="9"/>
      <c r="G1745" s="4"/>
    </row>
    <row r="1746" spans="1:7">
      <c r="A1746" s="17"/>
      <c r="B1746" s="17"/>
      <c r="C1746" s="71"/>
      <c r="D1746" s="71"/>
      <c r="E1746" s="72"/>
      <c r="F1746" s="9"/>
      <c r="G1746" s="4"/>
    </row>
    <row r="1747" spans="1:7">
      <c r="A1747" s="17"/>
      <c r="B1747" s="17"/>
      <c r="C1747" s="71"/>
      <c r="D1747" s="71"/>
      <c r="E1747" s="72"/>
      <c r="F1747" s="9"/>
      <c r="G1747" s="4"/>
    </row>
    <row r="1748" spans="1:7">
      <c r="A1748" s="17"/>
      <c r="B1748" s="17"/>
      <c r="C1748" s="71"/>
      <c r="D1748" s="71"/>
      <c r="E1748" s="72"/>
      <c r="F1748" s="9"/>
      <c r="G1748" s="4"/>
    </row>
    <row r="1749" spans="1:7">
      <c r="A1749" s="17"/>
      <c r="B1749" s="17"/>
      <c r="C1749" s="71"/>
      <c r="D1749" s="71"/>
      <c r="E1749" s="72"/>
      <c r="F1749" s="9"/>
      <c r="G1749" s="4"/>
    </row>
    <row r="1750" spans="1:7">
      <c r="A1750" s="17"/>
      <c r="B1750" s="17"/>
      <c r="C1750" s="71"/>
      <c r="D1750" s="71"/>
      <c r="E1750" s="72"/>
      <c r="F1750" s="9"/>
      <c r="G1750" s="4"/>
    </row>
    <row r="1751" spans="1:7">
      <c r="A1751" s="17"/>
      <c r="B1751" s="17"/>
      <c r="C1751" s="71"/>
      <c r="D1751" s="71"/>
      <c r="E1751" s="72"/>
      <c r="F1751" s="9"/>
      <c r="G1751" s="4"/>
    </row>
    <row r="1752" spans="1:7">
      <c r="A1752" s="17"/>
      <c r="B1752" s="17"/>
      <c r="C1752" s="71"/>
      <c r="D1752" s="71"/>
      <c r="E1752" s="72"/>
      <c r="F1752" s="9"/>
      <c r="G1752" s="4"/>
    </row>
    <row r="1753" spans="1:7">
      <c r="A1753" s="17"/>
      <c r="B1753" s="17"/>
      <c r="C1753" s="71"/>
      <c r="D1753" s="71"/>
      <c r="E1753" s="72"/>
      <c r="F1753" s="9"/>
      <c r="G1753" s="4"/>
    </row>
    <row r="1754" spans="1:7">
      <c r="A1754" s="17"/>
      <c r="B1754" s="17"/>
      <c r="C1754" s="71"/>
      <c r="D1754" s="71"/>
      <c r="E1754" s="72"/>
      <c r="F1754" s="9"/>
      <c r="G1754" s="4"/>
    </row>
    <row r="1755" spans="1:7">
      <c r="A1755" s="17"/>
      <c r="B1755" s="17"/>
      <c r="C1755" s="71"/>
      <c r="D1755" s="71"/>
      <c r="E1755" s="72"/>
      <c r="F1755" s="9"/>
      <c r="G1755" s="4"/>
    </row>
    <row r="1756" spans="1:7">
      <c r="A1756" s="17"/>
      <c r="B1756" s="17"/>
      <c r="C1756" s="71"/>
      <c r="D1756" s="71"/>
      <c r="E1756" s="72"/>
      <c r="F1756" s="9"/>
      <c r="G1756" s="4"/>
    </row>
    <row r="1757" spans="1:7">
      <c r="A1757" s="17"/>
      <c r="B1757" s="17"/>
      <c r="C1757" s="71"/>
      <c r="D1757" s="71"/>
      <c r="E1757" s="72"/>
      <c r="F1757" s="9"/>
      <c r="G1757" s="4"/>
    </row>
    <row r="1758" spans="1:7">
      <c r="A1758" s="17"/>
      <c r="B1758" s="17"/>
      <c r="C1758" s="71"/>
      <c r="D1758" s="71"/>
      <c r="E1758" s="72"/>
      <c r="F1758" s="9"/>
      <c r="G1758" s="4"/>
    </row>
    <row r="1759" spans="1:7">
      <c r="A1759" s="17"/>
      <c r="B1759" s="17"/>
      <c r="C1759" s="71"/>
      <c r="D1759" s="71"/>
      <c r="E1759" s="72"/>
      <c r="F1759" s="9"/>
      <c r="G1759" s="4"/>
    </row>
    <row r="1760" spans="1:7">
      <c r="A1760" s="17"/>
      <c r="B1760" s="17"/>
      <c r="C1760" s="71"/>
      <c r="D1760" s="71"/>
      <c r="E1760" s="72"/>
      <c r="F1760" s="9"/>
      <c r="G1760" s="4"/>
    </row>
    <row r="1761" spans="1:7">
      <c r="A1761" s="17"/>
      <c r="B1761" s="17"/>
      <c r="C1761" s="71"/>
      <c r="D1761" s="71"/>
      <c r="E1761" s="72"/>
      <c r="F1761" s="9"/>
      <c r="G1761" s="4"/>
    </row>
    <row r="1762" spans="1:7">
      <c r="A1762" s="17"/>
      <c r="B1762" s="17"/>
      <c r="C1762" s="71"/>
      <c r="D1762" s="71"/>
      <c r="E1762" s="72"/>
      <c r="F1762" s="9"/>
      <c r="G1762" s="4"/>
    </row>
    <row r="1763" spans="1:7">
      <c r="A1763" s="17"/>
      <c r="B1763" s="17"/>
      <c r="C1763" s="71"/>
      <c r="D1763" s="71"/>
      <c r="E1763" s="72"/>
      <c r="F1763" s="9"/>
      <c r="G1763" s="4"/>
    </row>
    <row r="1764" spans="1:7">
      <c r="A1764" s="17"/>
      <c r="B1764" s="17"/>
      <c r="C1764" s="71"/>
      <c r="D1764" s="71"/>
      <c r="E1764" s="72"/>
      <c r="F1764" s="9"/>
      <c r="G1764" s="4"/>
    </row>
    <row r="1765" spans="1:7">
      <c r="A1765" s="17"/>
      <c r="B1765" s="17"/>
      <c r="C1765" s="71"/>
      <c r="D1765" s="71"/>
      <c r="E1765" s="72"/>
      <c r="F1765" s="9"/>
      <c r="G1765" s="4"/>
    </row>
    <row r="1766" spans="1:7">
      <c r="A1766" s="17"/>
      <c r="B1766" s="17"/>
      <c r="C1766" s="71"/>
      <c r="D1766" s="71"/>
      <c r="E1766" s="72"/>
      <c r="F1766" s="9"/>
      <c r="G1766" s="4"/>
    </row>
    <row r="1767" spans="1:7">
      <c r="A1767" s="17"/>
      <c r="B1767" s="17"/>
      <c r="C1767" s="71"/>
      <c r="D1767" s="71"/>
      <c r="E1767" s="72"/>
      <c r="F1767" s="9"/>
      <c r="G1767" s="4"/>
    </row>
    <row r="1768" spans="1:7">
      <c r="A1768" s="17"/>
      <c r="B1768" s="17"/>
      <c r="C1768" s="71"/>
      <c r="D1768" s="71"/>
      <c r="E1768" s="72"/>
      <c r="F1768" s="9"/>
      <c r="G1768" s="4"/>
    </row>
    <row r="1769" spans="1:7">
      <c r="A1769" s="17"/>
      <c r="B1769" s="17"/>
      <c r="C1769" s="71"/>
      <c r="D1769" s="71"/>
      <c r="E1769" s="72"/>
      <c r="F1769" s="9"/>
      <c r="G1769" s="4"/>
    </row>
    <row r="1770" spans="1:7">
      <c r="A1770" s="17"/>
      <c r="B1770" s="17"/>
      <c r="C1770" s="71"/>
      <c r="D1770" s="71"/>
      <c r="E1770" s="72"/>
      <c r="F1770" s="9"/>
      <c r="G1770" s="4"/>
    </row>
    <row r="1771" spans="1:7">
      <c r="A1771" s="17"/>
      <c r="B1771" s="17"/>
      <c r="C1771" s="71"/>
      <c r="D1771" s="71"/>
      <c r="E1771" s="72"/>
      <c r="F1771" s="9"/>
      <c r="G1771" s="4"/>
    </row>
    <row r="1772" spans="1:7">
      <c r="A1772" s="17"/>
      <c r="B1772" s="17"/>
      <c r="C1772" s="71"/>
      <c r="D1772" s="71"/>
      <c r="E1772" s="72"/>
      <c r="F1772" s="9"/>
      <c r="G1772" s="4"/>
    </row>
    <row r="1773" spans="1:7">
      <c r="A1773" s="17"/>
      <c r="B1773" s="17"/>
      <c r="C1773" s="71"/>
      <c r="D1773" s="71"/>
      <c r="E1773" s="72"/>
      <c r="F1773" s="9"/>
      <c r="G1773" s="4"/>
    </row>
    <row r="1774" spans="1:7">
      <c r="A1774" s="17"/>
      <c r="B1774" s="17"/>
      <c r="C1774" s="71"/>
      <c r="D1774" s="71"/>
      <c r="E1774" s="72"/>
      <c r="F1774" s="9"/>
      <c r="G1774" s="4"/>
    </row>
    <row r="1775" spans="1:7">
      <c r="A1775" s="17"/>
      <c r="B1775" s="17"/>
      <c r="C1775" s="4"/>
      <c r="D1775" s="4"/>
      <c r="E1775" s="4"/>
      <c r="F1775" s="9"/>
      <c r="G1775" s="4"/>
    </row>
    <row r="1776" spans="1:7">
      <c r="A1776" s="17"/>
      <c r="B1776" s="17"/>
      <c r="C1776" s="4"/>
      <c r="D1776" s="4"/>
      <c r="E1776" s="4"/>
      <c r="F1776" s="9"/>
      <c r="G1776" s="4"/>
    </row>
    <row r="1777" spans="1:7">
      <c r="A1777" s="17"/>
      <c r="B1777" s="17"/>
      <c r="C1777" s="4"/>
      <c r="D1777" s="4"/>
      <c r="E1777" s="4"/>
      <c r="F1777" s="9"/>
      <c r="G1777" s="4"/>
    </row>
    <row r="1778" spans="1:7">
      <c r="A1778" s="17"/>
      <c r="B1778" s="17"/>
      <c r="C1778" s="4"/>
      <c r="D1778" s="4"/>
      <c r="E1778" s="4"/>
      <c r="F1778" s="9"/>
      <c r="G1778" s="4"/>
    </row>
    <row r="1779" spans="1:7">
      <c r="A1779" s="17"/>
      <c r="B1779" s="17"/>
      <c r="C1779" s="4"/>
      <c r="D1779" s="4"/>
      <c r="E1779" s="4"/>
      <c r="F1779" s="9"/>
      <c r="G1779" s="4"/>
    </row>
    <row r="1780" spans="1:7">
      <c r="A1780" s="17"/>
      <c r="B1780" s="17"/>
      <c r="C1780" s="4"/>
      <c r="D1780" s="4"/>
      <c r="E1780" s="4"/>
      <c r="F1780" s="9"/>
      <c r="G1780" s="4"/>
    </row>
    <row r="1781" spans="1:7">
      <c r="A1781" s="17"/>
      <c r="B1781" s="17"/>
      <c r="C1781" s="4"/>
      <c r="D1781" s="4"/>
      <c r="E1781" s="4"/>
      <c r="F1781" s="9"/>
      <c r="G1781" s="4"/>
    </row>
    <row r="1782" spans="1:7">
      <c r="A1782" s="17"/>
      <c r="B1782" s="17"/>
      <c r="C1782" s="4"/>
      <c r="D1782" s="4"/>
      <c r="E1782" s="4"/>
      <c r="F1782" s="9"/>
      <c r="G1782" s="4"/>
    </row>
    <row r="1783" spans="1:7">
      <c r="A1783" s="17"/>
      <c r="B1783" s="17"/>
      <c r="C1783" s="4"/>
      <c r="D1783" s="4"/>
      <c r="E1783" s="4"/>
      <c r="F1783" s="9"/>
      <c r="G1783" s="4"/>
    </row>
    <row r="1784" spans="1:7">
      <c r="A1784" s="17"/>
      <c r="B1784" s="17"/>
      <c r="C1784" s="4"/>
      <c r="D1784" s="4"/>
      <c r="E1784" s="4"/>
      <c r="F1784" s="9"/>
      <c r="G1784" s="4"/>
    </row>
    <row r="1785" spans="1:7">
      <c r="A1785" s="17"/>
      <c r="B1785" s="17"/>
      <c r="C1785" s="4"/>
      <c r="D1785" s="4"/>
      <c r="E1785" s="4"/>
      <c r="F1785" s="9"/>
      <c r="G1785" s="4"/>
    </row>
    <row r="1786" spans="1:7">
      <c r="A1786" s="17"/>
      <c r="B1786" s="17"/>
      <c r="C1786" s="4"/>
      <c r="D1786" s="4"/>
      <c r="E1786" s="4"/>
      <c r="F1786" s="9"/>
      <c r="G1786" s="4"/>
    </row>
    <row r="1787" spans="1:7">
      <c r="A1787" s="17"/>
      <c r="B1787" s="17"/>
      <c r="C1787" s="4"/>
      <c r="D1787" s="4"/>
      <c r="E1787" s="4"/>
      <c r="F1787" s="9"/>
      <c r="G1787" s="4"/>
    </row>
    <row r="1788" spans="1:7">
      <c r="A1788" s="17"/>
      <c r="B1788" s="17"/>
      <c r="C1788" s="4"/>
      <c r="D1788" s="4"/>
      <c r="E1788" s="4"/>
      <c r="F1788" s="9"/>
      <c r="G1788" s="4"/>
    </row>
    <row r="1789" spans="1:7">
      <c r="A1789" s="17"/>
      <c r="B1789" s="17"/>
      <c r="C1789" s="4"/>
      <c r="D1789" s="4"/>
      <c r="E1789" s="4"/>
      <c r="F1789" s="9"/>
      <c r="G1789" s="4"/>
    </row>
    <row r="1790" spans="1:7">
      <c r="A1790" s="17"/>
      <c r="B1790" s="17"/>
      <c r="C1790" s="4"/>
      <c r="D1790" s="4"/>
      <c r="E1790" s="4"/>
      <c r="F1790" s="9"/>
      <c r="G1790" s="4"/>
    </row>
    <row r="1791" spans="1:7">
      <c r="A1791" s="17"/>
      <c r="B1791" s="17"/>
      <c r="C1791" s="4"/>
      <c r="D1791" s="4"/>
      <c r="E1791" s="4"/>
      <c r="F1791" s="9"/>
      <c r="G1791" s="4"/>
    </row>
    <row r="1792" spans="1:7">
      <c r="A1792" s="17"/>
      <c r="B1792" s="17"/>
      <c r="C1792" s="4"/>
      <c r="D1792" s="4"/>
      <c r="E1792" s="4"/>
      <c r="F1792" s="9"/>
      <c r="G1792" s="4"/>
    </row>
    <row r="1793" spans="1:7">
      <c r="A1793" s="17"/>
      <c r="B1793" s="17"/>
      <c r="C1793" s="4"/>
      <c r="D1793" s="4"/>
      <c r="E1793" s="4"/>
      <c r="F1793" s="9"/>
      <c r="G1793" s="4"/>
    </row>
    <row r="1794" spans="1:7">
      <c r="A1794" s="17"/>
      <c r="B1794" s="17"/>
      <c r="C1794" s="4"/>
      <c r="D1794" s="4"/>
      <c r="E1794" s="4"/>
      <c r="F1794" s="9"/>
      <c r="G1794" s="4"/>
    </row>
    <row r="1795" spans="1:7">
      <c r="A1795" s="17"/>
      <c r="B1795" s="17"/>
      <c r="C1795" s="4"/>
      <c r="D1795" s="4"/>
      <c r="E1795" s="4"/>
      <c r="F1795" s="9"/>
      <c r="G1795" s="4"/>
    </row>
  </sheetData>
  <mergeCells count="999">
    <mergeCell ref="C1643:E1643"/>
    <mergeCell ref="C1644:E1644"/>
    <mergeCell ref="A1646:E1646"/>
    <mergeCell ref="C1647:E1647"/>
    <mergeCell ref="C1648:E1648"/>
    <mergeCell ref="C1649:E1649"/>
    <mergeCell ref="C1650:E1650"/>
    <mergeCell ref="C1651:E1651"/>
    <mergeCell ref="C1634:D1634"/>
    <mergeCell ref="C1635:D1635"/>
    <mergeCell ref="C1636:D1636"/>
    <mergeCell ref="C1637:D1637"/>
    <mergeCell ref="C1638:E1638"/>
    <mergeCell ref="C1639:E1639"/>
    <mergeCell ref="C1640:E1640"/>
    <mergeCell ref="C1641:E1641"/>
    <mergeCell ref="C1642:E1642"/>
    <mergeCell ref="C1624:E1624"/>
    <mergeCell ref="C1625:D1625"/>
    <mergeCell ref="C1628:D1628"/>
    <mergeCell ref="C1629:D1629"/>
    <mergeCell ref="C1630:D1630"/>
    <mergeCell ref="C1631:D1631"/>
    <mergeCell ref="C1632:D1632"/>
    <mergeCell ref="C1633:D1633"/>
    <mergeCell ref="C1616:E1616"/>
    <mergeCell ref="C1617:E1617"/>
    <mergeCell ref="C1618:E1618"/>
    <mergeCell ref="C1619:E1619"/>
    <mergeCell ref="C1620:E1620"/>
    <mergeCell ref="C1623:E1623"/>
    <mergeCell ref="C1652:E1652"/>
    <mergeCell ref="C1653:E1653"/>
    <mergeCell ref="C1655:E1655"/>
    <mergeCell ref="C1681:E1681"/>
    <mergeCell ref="C1682:E1682"/>
    <mergeCell ref="C1684:E1684"/>
    <mergeCell ref="C1683:E1683"/>
    <mergeCell ref="C1673:E1673"/>
    <mergeCell ref="C1654:E1654"/>
    <mergeCell ref="C1656:E1656"/>
    <mergeCell ref="C1658:E1658"/>
    <mergeCell ref="C1660:E1660"/>
    <mergeCell ref="C1669:E1669"/>
    <mergeCell ref="C1670:E1670"/>
    <mergeCell ref="C1672:E1672"/>
    <mergeCell ref="C1676:D1676"/>
    <mergeCell ref="C1687:E1687"/>
    <mergeCell ref="C1688:E1688"/>
    <mergeCell ref="C1689:E1689"/>
    <mergeCell ref="C1690:E1690"/>
    <mergeCell ref="C902:E902"/>
    <mergeCell ref="C913:D913"/>
    <mergeCell ref="C914:D914"/>
    <mergeCell ref="C915:D915"/>
    <mergeCell ref="C1168:E1168"/>
    <mergeCell ref="C1208:D1208"/>
    <mergeCell ref="C1209:D1209"/>
    <mergeCell ref="C1192:E1192"/>
    <mergeCell ref="C1193:D1193"/>
    <mergeCell ref="C1194:D1194"/>
    <mergeCell ref="C1195:D1195"/>
    <mergeCell ref="C1196:D1196"/>
    <mergeCell ref="C1197:D1197"/>
    <mergeCell ref="C1198:D1198"/>
    <mergeCell ref="C1199:D1199"/>
    <mergeCell ref="C1200:D1200"/>
    <mergeCell ref="C1188:E1188"/>
    <mergeCell ref="C1327:E1327"/>
    <mergeCell ref="C1329:E1329"/>
    <mergeCell ref="C1666:E1666"/>
    <mergeCell ref="C1087:E1087"/>
    <mergeCell ref="C1089:E1089"/>
    <mergeCell ref="C1074:E1074"/>
    <mergeCell ref="C1075:E1075"/>
    <mergeCell ref="C928:D928"/>
    <mergeCell ref="C929:D929"/>
    <mergeCell ref="C989:D989"/>
    <mergeCell ref="C1027:D1027"/>
    <mergeCell ref="C1109:E1109"/>
    <mergeCell ref="C1056:D1056"/>
    <mergeCell ref="C1057:D1057"/>
    <mergeCell ref="C1058:D1058"/>
    <mergeCell ref="C1059:D1059"/>
    <mergeCell ref="C1060:D1060"/>
    <mergeCell ref="C1061:D1061"/>
    <mergeCell ref="C1062:D1062"/>
    <mergeCell ref="C1063:D1063"/>
    <mergeCell ref="C1066:D1066"/>
    <mergeCell ref="C1077:E1077"/>
    <mergeCell ref="C1078:E1078"/>
    <mergeCell ref="C1086:E1086"/>
    <mergeCell ref="C1090:E1090"/>
    <mergeCell ref="C1091:E1091"/>
    <mergeCell ref="C1093:E1093"/>
    <mergeCell ref="C1310:E1310"/>
    <mergeCell ref="C1311:E1311"/>
    <mergeCell ref="C1283:E1283"/>
    <mergeCell ref="C1301:E1301"/>
    <mergeCell ref="C1302:E1302"/>
    <mergeCell ref="C1303:E1303"/>
    <mergeCell ref="C1304:E1304"/>
    <mergeCell ref="C1306:E1306"/>
    <mergeCell ref="C1307:E1307"/>
    <mergeCell ref="C1308:E1308"/>
    <mergeCell ref="C1309:E1309"/>
    <mergeCell ref="C1288:E1288"/>
    <mergeCell ref="C1289:E1289"/>
    <mergeCell ref="C1293:E1293"/>
    <mergeCell ref="C1295:E1295"/>
    <mergeCell ref="C1296:E1296"/>
    <mergeCell ref="C1294:E1294"/>
    <mergeCell ref="C1291:D1291"/>
    <mergeCell ref="C1728:E1728"/>
    <mergeCell ref="C1692:E1692"/>
    <mergeCell ref="C1693:E1693"/>
    <mergeCell ref="C1695:E1695"/>
    <mergeCell ref="C1696:E1696"/>
    <mergeCell ref="C1697:E1697"/>
    <mergeCell ref="C1698:E1698"/>
    <mergeCell ref="A1700:E1700"/>
    <mergeCell ref="C1701:E1701"/>
    <mergeCell ref="C1702:E1702"/>
    <mergeCell ref="C1727:E1727"/>
    <mergeCell ref="C1724:E1724"/>
    <mergeCell ref="C1717:D1717"/>
    <mergeCell ref="C1718:D1718"/>
    <mergeCell ref="C1725:E1725"/>
    <mergeCell ref="C1707:D1707"/>
    <mergeCell ref="C1708:D1708"/>
    <mergeCell ref="C1704:D1704"/>
    <mergeCell ref="C1705:D1705"/>
    <mergeCell ref="C1706:D1706"/>
    <mergeCell ref="C1709:D1709"/>
    <mergeCell ref="A1720:E1720"/>
    <mergeCell ref="C1721:E1721"/>
    <mergeCell ref="C1710:E1710"/>
    <mergeCell ref="C1685:E1685"/>
    <mergeCell ref="A1662:E1662"/>
    <mergeCell ref="C1663:E1663"/>
    <mergeCell ref="C1726:D1726"/>
    <mergeCell ref="C1703:E1703"/>
    <mergeCell ref="C1664:E1664"/>
    <mergeCell ref="C1665:E1665"/>
    <mergeCell ref="C1668:E1668"/>
    <mergeCell ref="C1657:E1657"/>
    <mergeCell ref="C1659:E1659"/>
    <mergeCell ref="C1675:D1675"/>
    <mergeCell ref="C1691:E1691"/>
    <mergeCell ref="C1711:E1711"/>
    <mergeCell ref="C1714:E1714"/>
    <mergeCell ref="C1716:E1716"/>
    <mergeCell ref="C1694:E1694"/>
    <mergeCell ref="C1677:E1677"/>
    <mergeCell ref="C1678:E1678"/>
    <mergeCell ref="A1679:E1679"/>
    <mergeCell ref="C1680:E1680"/>
    <mergeCell ref="C1674:D1674"/>
    <mergeCell ref="C1723:E1723"/>
    <mergeCell ref="C1722:E1722"/>
    <mergeCell ref="C1686:E1686"/>
    <mergeCell ref="C1597:D1597"/>
    <mergeCell ref="C1598:D1598"/>
    <mergeCell ref="C1599:D1599"/>
    <mergeCell ref="C1601:E1601"/>
    <mergeCell ref="C1602:E1602"/>
    <mergeCell ref="C1603:E1603"/>
    <mergeCell ref="C1604:E1604"/>
    <mergeCell ref="C1614:E1614"/>
    <mergeCell ref="C1615:E1615"/>
    <mergeCell ref="C1605:E1605"/>
    <mergeCell ref="C1606:E1606"/>
    <mergeCell ref="C1607:E1607"/>
    <mergeCell ref="C1608:E1608"/>
    <mergeCell ref="C1609:E1609"/>
    <mergeCell ref="C1610:E1610"/>
    <mergeCell ref="C1611:E1611"/>
    <mergeCell ref="C1612:E1612"/>
    <mergeCell ref="C1613:E1613"/>
    <mergeCell ref="C1600:D1600"/>
    <mergeCell ref="C1587:D1587"/>
    <mergeCell ref="C1588:D1588"/>
    <mergeCell ref="C1589:D1589"/>
    <mergeCell ref="C1591:D1591"/>
    <mergeCell ref="C1592:E1592"/>
    <mergeCell ref="C1593:E1593"/>
    <mergeCell ref="C1594:E1594"/>
    <mergeCell ref="C1595:D1595"/>
    <mergeCell ref="C1596:D1596"/>
    <mergeCell ref="C1590:D1590"/>
    <mergeCell ref="C1579:D1579"/>
    <mergeCell ref="C1580:D1580"/>
    <mergeCell ref="C1581:E1581"/>
    <mergeCell ref="C1583:E1583"/>
    <mergeCell ref="C1584:E1584"/>
    <mergeCell ref="C1585:D1585"/>
    <mergeCell ref="C1586:D1586"/>
    <mergeCell ref="C1571:E1571"/>
    <mergeCell ref="C1572:E1572"/>
    <mergeCell ref="C1573:E1573"/>
    <mergeCell ref="C1574:D1574"/>
    <mergeCell ref="C1575:D1575"/>
    <mergeCell ref="C1576:E1576"/>
    <mergeCell ref="C1577:D1577"/>
    <mergeCell ref="C1578:E1578"/>
    <mergeCell ref="C1562:D1562"/>
    <mergeCell ref="C1563:D1563"/>
    <mergeCell ref="C1564:E1564"/>
    <mergeCell ref="C1565:E1565"/>
    <mergeCell ref="C1566:E1566"/>
    <mergeCell ref="C1567:E1567"/>
    <mergeCell ref="C1568:E1568"/>
    <mergeCell ref="C1569:D1569"/>
    <mergeCell ref="C1570:D1570"/>
    <mergeCell ref="C1553:E1553"/>
    <mergeCell ref="C1554:E1554"/>
    <mergeCell ref="C1555:D1555"/>
    <mergeCell ref="C1556:D1556"/>
    <mergeCell ref="C1557:D1557"/>
    <mergeCell ref="C1558:D1558"/>
    <mergeCell ref="C1559:D1559"/>
    <mergeCell ref="C1560:D1560"/>
    <mergeCell ref="C1540:E1540"/>
    <mergeCell ref="C1541:E1541"/>
    <mergeCell ref="C1542:E1542"/>
    <mergeCell ref="C1543:E1543"/>
    <mergeCell ref="C1547:E1547"/>
    <mergeCell ref="C1551:E1551"/>
    <mergeCell ref="C1552:E1552"/>
    <mergeCell ref="C1548:E1548"/>
    <mergeCell ref="C1550:E1550"/>
    <mergeCell ref="C1549:E1549"/>
    <mergeCell ref="C1519:E1519"/>
    <mergeCell ref="C1520:E1520"/>
    <mergeCell ref="C1535:D1535"/>
    <mergeCell ref="C1536:D1536"/>
    <mergeCell ref="C1537:E1537"/>
    <mergeCell ref="C1538:D1538"/>
    <mergeCell ref="C1539:D1539"/>
    <mergeCell ref="C1523:E1523"/>
    <mergeCell ref="C1524:E1524"/>
    <mergeCell ref="C1534:E1534"/>
    <mergeCell ref="C1531:D1531"/>
    <mergeCell ref="C1532:D1532"/>
    <mergeCell ref="C1525:E1525"/>
    <mergeCell ref="C1526:E1526"/>
    <mergeCell ref="C1527:E1527"/>
    <mergeCell ref="C1529:E1529"/>
    <mergeCell ref="C1530:E1530"/>
    <mergeCell ref="C1521:E1521"/>
    <mergeCell ref="C1522:E1522"/>
    <mergeCell ref="C1533:E1533"/>
    <mergeCell ref="C1528:E1528"/>
    <mergeCell ref="C1518:E1518"/>
    <mergeCell ref="C1495:E1495"/>
    <mergeCell ref="C1492:E1492"/>
    <mergeCell ref="C1478:E1478"/>
    <mergeCell ref="C1479:E1479"/>
    <mergeCell ref="C1480:E1480"/>
    <mergeCell ref="C1481:E1481"/>
    <mergeCell ref="C1482:E1482"/>
    <mergeCell ref="C1483:E1483"/>
    <mergeCell ref="C1484:E1484"/>
    <mergeCell ref="C1485:E1485"/>
    <mergeCell ref="C1486:E1486"/>
    <mergeCell ref="C1487:E1487"/>
    <mergeCell ref="C1488:E1488"/>
    <mergeCell ref="C1489:E1489"/>
    <mergeCell ref="C1490:E1490"/>
    <mergeCell ref="C1491:E1491"/>
    <mergeCell ref="C1493:E1493"/>
    <mergeCell ref="C1494:E1494"/>
    <mergeCell ref="C1506:E1506"/>
    <mergeCell ref="C1507:E1507"/>
    <mergeCell ref="C1510:E1510"/>
    <mergeCell ref="C1511:E1511"/>
    <mergeCell ref="C1512:E1512"/>
    <mergeCell ref="C1470:E1470"/>
    <mergeCell ref="C1471:E1471"/>
    <mergeCell ref="C1472:E1472"/>
    <mergeCell ref="C1473:E1473"/>
    <mergeCell ref="C1474:E1474"/>
    <mergeCell ref="C1475:D1475"/>
    <mergeCell ref="C1476:D1476"/>
    <mergeCell ref="C1477:D1477"/>
    <mergeCell ref="C1517:E1517"/>
    <mergeCell ref="C1513:E1513"/>
    <mergeCell ref="C1514:E1514"/>
    <mergeCell ref="C1515:E1515"/>
    <mergeCell ref="C1516:E1516"/>
    <mergeCell ref="C1508:E1508"/>
    <mergeCell ref="C1509:E1509"/>
    <mergeCell ref="C1496:E1496"/>
    <mergeCell ref="C1497:E1497"/>
    <mergeCell ref="C1498:E1498"/>
    <mergeCell ref="C1499:E1499"/>
    <mergeCell ref="C1500:E1500"/>
    <mergeCell ref="C1501:E1501"/>
    <mergeCell ref="C1502:E1502"/>
    <mergeCell ref="C1504:E1504"/>
    <mergeCell ref="C1505:E1505"/>
    <mergeCell ref="C1466:E1466"/>
    <mergeCell ref="C1467:E1467"/>
    <mergeCell ref="C1468:E1468"/>
    <mergeCell ref="C1469:E1469"/>
    <mergeCell ref="C1400:E1400"/>
    <mergeCell ref="C1401:E1401"/>
    <mergeCell ref="C1402:D1402"/>
    <mergeCell ref="C1403:D1403"/>
    <mergeCell ref="C1404:D1404"/>
    <mergeCell ref="C1405:D1405"/>
    <mergeCell ref="C1406:D1406"/>
    <mergeCell ref="C1450:D1450"/>
    <mergeCell ref="C1460:D1460"/>
    <mergeCell ref="C1452:D1452"/>
    <mergeCell ref="C1453:D1453"/>
    <mergeCell ref="C1454:D1454"/>
    <mergeCell ref="C1455:D1455"/>
    <mergeCell ref="C1456:D1456"/>
    <mergeCell ref="C1457:D1457"/>
    <mergeCell ref="C1458:D1458"/>
    <mergeCell ref="C1465:D1465"/>
    <mergeCell ref="C1464:D1464"/>
    <mergeCell ref="C1462:D1462"/>
    <mergeCell ref="C1444:E1444"/>
    <mergeCell ref="C1387:D1387"/>
    <mergeCell ref="C1388:D1388"/>
    <mergeCell ref="C1389:D1389"/>
    <mergeCell ref="C1395:D1395"/>
    <mergeCell ref="C1396:D1396"/>
    <mergeCell ref="C1397:D1397"/>
    <mergeCell ref="C1398:D1398"/>
    <mergeCell ref="C1461:D1461"/>
    <mergeCell ref="C1416:E1416"/>
    <mergeCell ref="C1442:E1442"/>
    <mergeCell ref="C1443:E1443"/>
    <mergeCell ref="C1411:D1411"/>
    <mergeCell ref="C1418:E1418"/>
    <mergeCell ref="C1419:E1419"/>
    <mergeCell ref="C1421:E1421"/>
    <mergeCell ref="C1420:E1420"/>
    <mergeCell ref="C1422:E1422"/>
    <mergeCell ref="C1423:E1423"/>
    <mergeCell ref="C1424:E1424"/>
    <mergeCell ref="C1441:E1441"/>
    <mergeCell ref="C1394:D1394"/>
    <mergeCell ref="C1440:E1440"/>
    <mergeCell ref="C1417:E1417"/>
    <mergeCell ref="C1413:E1413"/>
    <mergeCell ref="C1381:E1381"/>
    <mergeCell ref="C1382:E1382"/>
    <mergeCell ref="C1383:E1383"/>
    <mergeCell ref="C1384:E1384"/>
    <mergeCell ref="C1373:E1373"/>
    <mergeCell ref="C1374:E1374"/>
    <mergeCell ref="C1375:E1375"/>
    <mergeCell ref="A1377:E1377"/>
    <mergeCell ref="C1386:E1386"/>
    <mergeCell ref="C1334:E1334"/>
    <mergeCell ref="C1335:E1335"/>
    <mergeCell ref="C1336:E1336"/>
    <mergeCell ref="C1324:E1324"/>
    <mergeCell ref="C1326:E1326"/>
    <mergeCell ref="C1370:D1370"/>
    <mergeCell ref="C1378:E1378"/>
    <mergeCell ref="C1379:E1379"/>
    <mergeCell ref="C1380:E1380"/>
    <mergeCell ref="C1366:D1366"/>
    <mergeCell ref="C1367:D1367"/>
    <mergeCell ref="C1339:E1339"/>
    <mergeCell ref="C1354:E1354"/>
    <mergeCell ref="C1355:E1355"/>
    <mergeCell ref="C1356:E1356"/>
    <mergeCell ref="C1357:E1357"/>
    <mergeCell ref="C1358:E1358"/>
    <mergeCell ref="C1359:E1359"/>
    <mergeCell ref="C1340:E1340"/>
    <mergeCell ref="C1341:E1341"/>
    <mergeCell ref="C1343:E1343"/>
    <mergeCell ref="C1344:E1344"/>
    <mergeCell ref="C1345:E1345"/>
    <mergeCell ref="A1351:E1351"/>
    <mergeCell ref="C1313:E1313"/>
    <mergeCell ref="C1320:D1320"/>
    <mergeCell ref="C1321:D1321"/>
    <mergeCell ref="C1314:D1314"/>
    <mergeCell ref="C1315:E1315"/>
    <mergeCell ref="C1322:E1322"/>
    <mergeCell ref="C1333:E1333"/>
    <mergeCell ref="C1323:E1323"/>
    <mergeCell ref="C1325:E1325"/>
    <mergeCell ref="C1330:E1330"/>
    <mergeCell ref="C1331:E1331"/>
    <mergeCell ref="C1332:E1332"/>
    <mergeCell ref="C1316:E1316"/>
    <mergeCell ref="C1319:E1319"/>
    <mergeCell ref="C1318:E1318"/>
    <mergeCell ref="C1097:E1097"/>
    <mergeCell ref="C1098:E1098"/>
    <mergeCell ref="C1110:E1110"/>
    <mergeCell ref="C1099:E1099"/>
    <mergeCell ref="C1100:E1100"/>
    <mergeCell ref="C1101:E1101"/>
    <mergeCell ref="C1102:D1102"/>
    <mergeCell ref="C1103:D1103"/>
    <mergeCell ref="C1107:E1107"/>
    <mergeCell ref="C1176:E1176"/>
    <mergeCell ref="C1177:E1177"/>
    <mergeCell ref="C1267:D1267"/>
    <mergeCell ref="C1268:D1268"/>
    <mergeCell ref="C1079:E1079"/>
    <mergeCell ref="C1080:E1080"/>
    <mergeCell ref="C1081:E1081"/>
    <mergeCell ref="C1108:E1108"/>
    <mergeCell ref="C1104:D1105"/>
    <mergeCell ref="E1104:E1105"/>
    <mergeCell ref="C1119:E1119"/>
    <mergeCell ref="C1120:E1120"/>
    <mergeCell ref="C1121:E1121"/>
    <mergeCell ref="C1112:D1112"/>
    <mergeCell ref="C1113:D1113"/>
    <mergeCell ref="C1129:E1129"/>
    <mergeCell ref="C1123:E1123"/>
    <mergeCell ref="C1124:E1124"/>
    <mergeCell ref="C1125:E1125"/>
    <mergeCell ref="C1126:E1126"/>
    <mergeCell ref="C1127:E1127"/>
    <mergeCell ref="C1094:E1094"/>
    <mergeCell ref="C1095:E1095"/>
    <mergeCell ref="C1096:E1096"/>
    <mergeCell ref="C1067:E1067"/>
    <mergeCell ref="C1068:E1068"/>
    <mergeCell ref="C1069:D1069"/>
    <mergeCell ref="C1070:D1070"/>
    <mergeCell ref="C1071:E1071"/>
    <mergeCell ref="C1073:E1073"/>
    <mergeCell ref="C1076:E1076"/>
    <mergeCell ref="C1064:D1064"/>
    <mergeCell ref="C1065:D1065"/>
    <mergeCell ref="C1046:D1046"/>
    <mergeCell ref="C1047:D1047"/>
    <mergeCell ref="C1048:E1048"/>
    <mergeCell ref="C1049:E1049"/>
    <mergeCell ref="C1050:E1050"/>
    <mergeCell ref="C1052:E1052"/>
    <mergeCell ref="C1053:D1053"/>
    <mergeCell ref="C1054:D1054"/>
    <mergeCell ref="C1055:D1055"/>
    <mergeCell ref="C1037:E1037"/>
    <mergeCell ref="C1038:E1038"/>
    <mergeCell ref="C1039:E1039"/>
    <mergeCell ref="C1040:E1040"/>
    <mergeCell ref="C1041:D1041"/>
    <mergeCell ref="C1042:D1042"/>
    <mergeCell ref="C1043:D1043"/>
    <mergeCell ref="C1045:D1045"/>
    <mergeCell ref="C1028:D1028"/>
    <mergeCell ref="C1030:E1030"/>
    <mergeCell ref="C1032:E1032"/>
    <mergeCell ref="C1033:E1033"/>
    <mergeCell ref="C1034:E1034"/>
    <mergeCell ref="C1035:E1035"/>
    <mergeCell ref="C1029:D1029"/>
    <mergeCell ref="C1006:E1006"/>
    <mergeCell ref="C1007:E1007"/>
    <mergeCell ref="C1008:E1008"/>
    <mergeCell ref="A1011:E1011"/>
    <mergeCell ref="C1012:E1012"/>
    <mergeCell ref="C1013:E1013"/>
    <mergeCell ref="C1021:E1021"/>
    <mergeCell ref="C1022:E1022"/>
    <mergeCell ref="C1031:E1031"/>
    <mergeCell ref="C1014:E1014"/>
    <mergeCell ref="C1015:E1015"/>
    <mergeCell ref="C1016:E1016"/>
    <mergeCell ref="C1017:E1017"/>
    <mergeCell ref="C1018:E1018"/>
    <mergeCell ref="C1023:E1023"/>
    <mergeCell ref="C1024:D1024"/>
    <mergeCell ref="C1025:D1025"/>
    <mergeCell ref="C1026:D1026"/>
    <mergeCell ref="C1019:E1019"/>
    <mergeCell ref="C1020:E1020"/>
    <mergeCell ref="C987:D987"/>
    <mergeCell ref="C988:D988"/>
    <mergeCell ref="C990:D990"/>
    <mergeCell ref="C991:D991"/>
    <mergeCell ref="C992:E992"/>
    <mergeCell ref="C993:E993"/>
    <mergeCell ref="A1001:E1001"/>
    <mergeCell ref="C1002:E1002"/>
    <mergeCell ref="C1004:E1004"/>
    <mergeCell ref="C994:E994"/>
    <mergeCell ref="C958:D958"/>
    <mergeCell ref="C961:D961"/>
    <mergeCell ref="C967:D967"/>
    <mergeCell ref="C965:E965"/>
    <mergeCell ref="C966:D966"/>
    <mergeCell ref="C984:E984"/>
    <mergeCell ref="C985:E985"/>
    <mergeCell ref="C986:D986"/>
    <mergeCell ref="C959:D959"/>
    <mergeCell ref="C960:D960"/>
    <mergeCell ref="C969:D969"/>
    <mergeCell ref="C973:D973"/>
    <mergeCell ref="A975:E975"/>
    <mergeCell ref="C976:E976"/>
    <mergeCell ref="C977:D977"/>
    <mergeCell ref="C980:D980"/>
    <mergeCell ref="C979:D979"/>
    <mergeCell ref="C981:D981"/>
    <mergeCell ref="C968:D968"/>
    <mergeCell ref="C970:D970"/>
    <mergeCell ref="C971:D971"/>
    <mergeCell ref="C972:D972"/>
    <mergeCell ref="C978:D978"/>
    <mergeCell ref="C946:E946"/>
    <mergeCell ref="C949:E949"/>
    <mergeCell ref="C950:E950"/>
    <mergeCell ref="C951:E951"/>
    <mergeCell ref="C952:E952"/>
    <mergeCell ref="C953:D953"/>
    <mergeCell ref="C954:D954"/>
    <mergeCell ref="C956:D956"/>
    <mergeCell ref="C957:D957"/>
    <mergeCell ref="C947:D947"/>
    <mergeCell ref="C948:D948"/>
    <mergeCell ref="C932:E932"/>
    <mergeCell ref="C933:E933"/>
    <mergeCell ref="C934:E934"/>
    <mergeCell ref="C937:D937"/>
    <mergeCell ref="C938:D938"/>
    <mergeCell ref="A940:E940"/>
    <mergeCell ref="C945:E945"/>
    <mergeCell ref="A907:F907"/>
    <mergeCell ref="A909:E909"/>
    <mergeCell ref="C910:E910"/>
    <mergeCell ref="C911:E911"/>
    <mergeCell ref="C912:D912"/>
    <mergeCell ref="C916:E916"/>
    <mergeCell ref="C927:E927"/>
    <mergeCell ref="C930:E930"/>
    <mergeCell ref="C931:E931"/>
    <mergeCell ref="C917:D917"/>
    <mergeCell ref="C918:D918"/>
    <mergeCell ref="C919:D919"/>
    <mergeCell ref="C920:D920"/>
    <mergeCell ref="C926:D926"/>
    <mergeCell ref="C936:E936"/>
    <mergeCell ref="C941:E941"/>
    <mergeCell ref="C942:E942"/>
    <mergeCell ref="C868:E868"/>
    <mergeCell ref="C871:E871"/>
    <mergeCell ref="A844:E844"/>
    <mergeCell ref="C857:E857"/>
    <mergeCell ref="A861:E861"/>
    <mergeCell ref="C862:E862"/>
    <mergeCell ref="C863:E863"/>
    <mergeCell ref="C867:E867"/>
    <mergeCell ref="C851:E851"/>
    <mergeCell ref="C852:E852"/>
    <mergeCell ref="C853:E853"/>
    <mergeCell ref="A855:E855"/>
    <mergeCell ref="C856:E856"/>
    <mergeCell ref="C864:E864"/>
    <mergeCell ref="C869:E869"/>
    <mergeCell ref="C841:E841"/>
    <mergeCell ref="C842:E842"/>
    <mergeCell ref="C849:E849"/>
    <mergeCell ref="C850:E850"/>
    <mergeCell ref="C833:E833"/>
    <mergeCell ref="A839:E839"/>
    <mergeCell ref="C840:E840"/>
    <mergeCell ref="C845:E845"/>
    <mergeCell ref="C846:E846"/>
    <mergeCell ref="C847:E847"/>
    <mergeCell ref="C848:E848"/>
    <mergeCell ref="C837:E837"/>
    <mergeCell ref="C834:E834"/>
    <mergeCell ref="C835:E835"/>
    <mergeCell ref="C836:E836"/>
    <mergeCell ref="C824:E824"/>
    <mergeCell ref="C825:E825"/>
    <mergeCell ref="C826:E826"/>
    <mergeCell ref="C830:E830"/>
    <mergeCell ref="A832:E832"/>
    <mergeCell ref="C819:E819"/>
    <mergeCell ref="C820:E820"/>
    <mergeCell ref="C821:E821"/>
    <mergeCell ref="C822:E822"/>
    <mergeCell ref="C823:E823"/>
    <mergeCell ref="C829:E829"/>
    <mergeCell ref="C814:E814"/>
    <mergeCell ref="C815:E815"/>
    <mergeCell ref="C816:E816"/>
    <mergeCell ref="C817:E817"/>
    <mergeCell ref="C818:E818"/>
    <mergeCell ref="C808:E808"/>
    <mergeCell ref="C809:E809"/>
    <mergeCell ref="C810:E810"/>
    <mergeCell ref="C812:E812"/>
    <mergeCell ref="C813:E813"/>
    <mergeCell ref="C811:E811"/>
    <mergeCell ref="C801:E801"/>
    <mergeCell ref="C802:E802"/>
    <mergeCell ref="C805:E805"/>
    <mergeCell ref="C806:E806"/>
    <mergeCell ref="C807:E807"/>
    <mergeCell ref="C791:E791"/>
    <mergeCell ref="C792:E792"/>
    <mergeCell ref="C793:E793"/>
    <mergeCell ref="C794:E794"/>
    <mergeCell ref="C795:E795"/>
    <mergeCell ref="C796:E796"/>
    <mergeCell ref="C798:E798"/>
    <mergeCell ref="C797:E797"/>
    <mergeCell ref="C785:E785"/>
    <mergeCell ref="C786:E786"/>
    <mergeCell ref="A788:E788"/>
    <mergeCell ref="C789:E789"/>
    <mergeCell ref="C790:E790"/>
    <mergeCell ref="C777:E777"/>
    <mergeCell ref="C778:E778"/>
    <mergeCell ref="C781:E781"/>
    <mergeCell ref="C782:E782"/>
    <mergeCell ref="A784:E784"/>
    <mergeCell ref="C779:E779"/>
    <mergeCell ref="C780:E780"/>
    <mergeCell ref="C766:E766"/>
    <mergeCell ref="C767:E767"/>
    <mergeCell ref="C769:E769"/>
    <mergeCell ref="C773:E773"/>
    <mergeCell ref="C775:E775"/>
    <mergeCell ref="C756:E756"/>
    <mergeCell ref="C759:E759"/>
    <mergeCell ref="C761:E761"/>
    <mergeCell ref="C762:E762"/>
    <mergeCell ref="C764:E764"/>
    <mergeCell ref="C757:E757"/>
    <mergeCell ref="C758:E758"/>
    <mergeCell ref="C770:E770"/>
    <mergeCell ref="C760:E760"/>
    <mergeCell ref="C763:E763"/>
    <mergeCell ref="C765:E765"/>
    <mergeCell ref="C768:E768"/>
    <mergeCell ref="C774:E774"/>
    <mergeCell ref="C753:E753"/>
    <mergeCell ref="C754:E754"/>
    <mergeCell ref="C755:E755"/>
    <mergeCell ref="C743:E743"/>
    <mergeCell ref="C744:E744"/>
    <mergeCell ref="C746:E746"/>
    <mergeCell ref="C747:E747"/>
    <mergeCell ref="A749:E749"/>
    <mergeCell ref="C751:E751"/>
    <mergeCell ref="C736:E736"/>
    <mergeCell ref="A742:E742"/>
    <mergeCell ref="C725:E725"/>
    <mergeCell ref="C726:E726"/>
    <mergeCell ref="C727:E727"/>
    <mergeCell ref="C728:E728"/>
    <mergeCell ref="C729:E729"/>
    <mergeCell ref="C750:E750"/>
    <mergeCell ref="C752:E752"/>
    <mergeCell ref="C715:E715"/>
    <mergeCell ref="C716:E716"/>
    <mergeCell ref="C717:E717"/>
    <mergeCell ref="C718:E718"/>
    <mergeCell ref="C722:E722"/>
    <mergeCell ref="C719:E719"/>
    <mergeCell ref="C730:E730"/>
    <mergeCell ref="C734:E734"/>
    <mergeCell ref="C735:E735"/>
    <mergeCell ref="C720:E720"/>
    <mergeCell ref="C721:E721"/>
    <mergeCell ref="C723:E723"/>
    <mergeCell ref="C724:E724"/>
    <mergeCell ref="A1:G1"/>
    <mergeCell ref="A2:G2"/>
    <mergeCell ref="A3:G3"/>
    <mergeCell ref="A101:B101"/>
    <mergeCell ref="A100:B100"/>
    <mergeCell ref="A99:B99"/>
    <mergeCell ref="A98:B98"/>
    <mergeCell ref="A46:G46"/>
    <mergeCell ref="A47:G47"/>
    <mergeCell ref="A48:G48"/>
    <mergeCell ref="A44:B44"/>
    <mergeCell ref="A94:B94"/>
    <mergeCell ref="A14:G14"/>
    <mergeCell ref="A67:C67"/>
    <mergeCell ref="A93:B93"/>
    <mergeCell ref="A9:F9"/>
    <mergeCell ref="A11:F11"/>
    <mergeCell ref="A5:F5"/>
    <mergeCell ref="A6:F6"/>
    <mergeCell ref="A10:F10"/>
    <mergeCell ref="A17:F17"/>
    <mergeCell ref="A21:F21"/>
    <mergeCell ref="A23:F23"/>
    <mergeCell ref="A25:F25"/>
    <mergeCell ref="A90:F90"/>
    <mergeCell ref="A50:F52"/>
    <mergeCell ref="A19:F19"/>
    <mergeCell ref="A536:G536"/>
    <mergeCell ref="A606:E606"/>
    <mergeCell ref="A286:F286"/>
    <mergeCell ref="A328:E328"/>
    <mergeCell ref="A329:E329"/>
    <mergeCell ref="A397:F397"/>
    <mergeCell ref="A104:F104"/>
    <mergeCell ref="A62:F62"/>
    <mergeCell ref="A157:F157"/>
    <mergeCell ref="B245:F245"/>
    <mergeCell ref="B246:F246"/>
    <mergeCell ref="A97:B97"/>
    <mergeCell ref="A96:B96"/>
    <mergeCell ref="A95:B95"/>
    <mergeCell ref="A56:C56"/>
    <mergeCell ref="A57:C57"/>
    <mergeCell ref="A58:C58"/>
    <mergeCell ref="A66:C66"/>
    <mergeCell ref="A64:G64"/>
    <mergeCell ref="A629:G629"/>
    <mergeCell ref="A535:G535"/>
    <mergeCell ref="A362:F362"/>
    <mergeCell ref="A631:E631"/>
    <mergeCell ref="C632:E632"/>
    <mergeCell ref="C633:E633"/>
    <mergeCell ref="C634:E634"/>
    <mergeCell ref="C635:E635"/>
    <mergeCell ref="C637:E637"/>
    <mergeCell ref="C607:E607"/>
    <mergeCell ref="C608:E608"/>
    <mergeCell ref="C609:E609"/>
    <mergeCell ref="C610:E610"/>
    <mergeCell ref="C636:E636"/>
    <mergeCell ref="C627:E627"/>
    <mergeCell ref="C638:E638"/>
    <mergeCell ref="A640:E640"/>
    <mergeCell ref="C641:E641"/>
    <mergeCell ref="C643:E643"/>
    <mergeCell ref="A645:E645"/>
    <mergeCell ref="C646:E646"/>
    <mergeCell ref="C648:E648"/>
    <mergeCell ref="C649:E649"/>
    <mergeCell ref="C650:E650"/>
    <mergeCell ref="C647:E647"/>
    <mergeCell ref="C642:E642"/>
    <mergeCell ref="C651:E651"/>
    <mergeCell ref="A654:E654"/>
    <mergeCell ref="C655:E655"/>
    <mergeCell ref="C656:E656"/>
    <mergeCell ref="A660:E660"/>
    <mergeCell ref="C661:E661"/>
    <mergeCell ref="C662:E662"/>
    <mergeCell ref="C665:E665"/>
    <mergeCell ref="C666:E666"/>
    <mergeCell ref="C652:E652"/>
    <mergeCell ref="C668:E668"/>
    <mergeCell ref="C669:E669"/>
    <mergeCell ref="C670:D670"/>
    <mergeCell ref="A683:E683"/>
    <mergeCell ref="C684:E684"/>
    <mergeCell ref="C685:E685"/>
    <mergeCell ref="C686:E686"/>
    <mergeCell ref="C687:E687"/>
    <mergeCell ref="C671:D671"/>
    <mergeCell ref="C674:E674"/>
    <mergeCell ref="C680:E680"/>
    <mergeCell ref="C681:E681"/>
    <mergeCell ref="C675:E675"/>
    <mergeCell ref="C676:E676"/>
    <mergeCell ref="C677:E677"/>
    <mergeCell ref="C678:E678"/>
    <mergeCell ref="C679:E679"/>
    <mergeCell ref="C673:E673"/>
    <mergeCell ref="C672:D672"/>
    <mergeCell ref="C714:E714"/>
    <mergeCell ref="C711:E711"/>
    <mergeCell ref="C688:E688"/>
    <mergeCell ref="C689:E689"/>
    <mergeCell ref="A694:E694"/>
    <mergeCell ref="C695:E695"/>
    <mergeCell ref="C696:E696"/>
    <mergeCell ref="C710:E710"/>
    <mergeCell ref="C712:E712"/>
    <mergeCell ref="C713:E713"/>
    <mergeCell ref="A701:E701"/>
    <mergeCell ref="C702:E702"/>
    <mergeCell ref="C703:E703"/>
    <mergeCell ref="C704:E704"/>
    <mergeCell ref="C705:E705"/>
    <mergeCell ref="C708:E708"/>
    <mergeCell ref="C709:E709"/>
    <mergeCell ref="C706:E706"/>
    <mergeCell ref="C707:E707"/>
    <mergeCell ref="C1128:E1128"/>
    <mergeCell ref="C1130:E1130"/>
    <mergeCell ref="C1414:E1414"/>
    <mergeCell ref="C1415:D1415"/>
    <mergeCell ref="C1161:D1161"/>
    <mergeCell ref="C1214:E1214"/>
    <mergeCell ref="C1215:E1215"/>
    <mergeCell ref="C1201:E1201"/>
    <mergeCell ref="C1202:E1202"/>
    <mergeCell ref="C1187:E1187"/>
    <mergeCell ref="C1203:E1203"/>
    <mergeCell ref="C1204:E1204"/>
    <mergeCell ref="C1229:E1229"/>
    <mergeCell ref="C1230:E1230"/>
    <mergeCell ref="C1231:E1231"/>
    <mergeCell ref="C1205:E1205"/>
    <mergeCell ref="C1206:E1206"/>
    <mergeCell ref="C1207:D1207"/>
    <mergeCell ref="C1216:E1216"/>
    <mergeCell ref="C1297:E1297"/>
    <mergeCell ref="C1298:E1298"/>
    <mergeCell ref="C1299:E1299"/>
    <mergeCell ref="C1292:D1292"/>
    <mergeCell ref="C1290:D1290"/>
    <mergeCell ref="C1561:D1561"/>
    <mergeCell ref="C1353:E1353"/>
    <mergeCell ref="C1245:E1245"/>
    <mergeCell ref="C1246:E1246"/>
    <mergeCell ref="C1317:E1317"/>
    <mergeCell ref="C1275:E1275"/>
    <mergeCell ref="C1276:E1276"/>
    <mergeCell ref="C1277:E1277"/>
    <mergeCell ref="C1265:D1265"/>
    <mergeCell ref="C1266:D1266"/>
    <mergeCell ref="C1270:D1270"/>
    <mergeCell ref="C1271:D1271"/>
    <mergeCell ref="C1272:E1272"/>
    <mergeCell ref="C1281:D1281"/>
    <mergeCell ref="C1282:D1282"/>
    <mergeCell ref="C1284:E1284"/>
    <mergeCell ref="C1459:D1459"/>
    <mergeCell ref="C1451:D1451"/>
    <mergeCell ref="C1447:D1447"/>
    <mergeCell ref="C1449:D1449"/>
    <mergeCell ref="C1445:D1445"/>
    <mergeCell ref="C1446:D1446"/>
    <mergeCell ref="C1412:E1412"/>
    <mergeCell ref="C1300:E1300"/>
    <mergeCell ref="C1372:E1372"/>
    <mergeCell ref="C1385:E1385"/>
    <mergeCell ref="C1185:E1185"/>
    <mergeCell ref="C1167:E1167"/>
    <mergeCell ref="C1165:E1165"/>
    <mergeCell ref="C1221:E1221"/>
    <mergeCell ref="C1222:E1222"/>
    <mergeCell ref="C1223:E1223"/>
    <mergeCell ref="C1170:E1170"/>
    <mergeCell ref="C1171:E1171"/>
    <mergeCell ref="C1368:D1368"/>
    <mergeCell ref="C1285:E1285"/>
    <mergeCell ref="C1286:E1286"/>
    <mergeCell ref="C1287:E1287"/>
    <mergeCell ref="C1278:D1278"/>
    <mergeCell ref="C1279:D1279"/>
    <mergeCell ref="C1280:D1280"/>
    <mergeCell ref="C1362:D1362"/>
    <mergeCell ref="C1363:D1363"/>
    <mergeCell ref="C1224:E1224"/>
    <mergeCell ref="C1169:E1169"/>
    <mergeCell ref="C1220:D1220"/>
    <mergeCell ref="C1219:E1219"/>
    <mergeCell ref="A1175:E1175"/>
    <mergeCell ref="A1139:E1139"/>
    <mergeCell ref="C1140:E1140"/>
    <mergeCell ref="C1141:E1141"/>
    <mergeCell ref="C1142:E1142"/>
    <mergeCell ref="C1144:E1144"/>
    <mergeCell ref="C1145:D1145"/>
    <mergeCell ref="C1160:D1160"/>
    <mergeCell ref="C1154:E1154"/>
    <mergeCell ref="C1155:D1155"/>
    <mergeCell ref="C1156:D1156"/>
    <mergeCell ref="C1163:E1163"/>
    <mergeCell ref="C1164:E1164"/>
    <mergeCell ref="C1146:D1146"/>
    <mergeCell ref="C1159:D1159"/>
    <mergeCell ref="C1157:D1157"/>
    <mergeCell ref="C1158:D1158"/>
    <mergeCell ref="C1147:D1147"/>
    <mergeCell ref="C1143:E1143"/>
    <mergeCell ref="C1410:D1410"/>
    <mergeCell ref="C1391:D1391"/>
    <mergeCell ref="C1393:D1393"/>
    <mergeCell ref="C1236:E1236"/>
    <mergeCell ref="C1237:E1237"/>
    <mergeCell ref="C1238:E1238"/>
    <mergeCell ref="C1407:D1407"/>
    <mergeCell ref="C1408:D1408"/>
    <mergeCell ref="C1233:D1233"/>
    <mergeCell ref="C1240:E1240"/>
    <mergeCell ref="C1241:E1241"/>
    <mergeCell ref="C1242:E1242"/>
    <mergeCell ref="C1243:E1243"/>
    <mergeCell ref="C1244:E1244"/>
    <mergeCell ref="C1364:D1364"/>
    <mergeCell ref="C1365:D1365"/>
    <mergeCell ref="C1274:E1274"/>
    <mergeCell ref="C1247:E1247"/>
    <mergeCell ref="C1248:E1248"/>
    <mergeCell ref="C1438:E1438"/>
    <mergeCell ref="C1439:E1439"/>
    <mergeCell ref="C1425:E1425"/>
    <mergeCell ref="C1426:D1426"/>
    <mergeCell ref="C1427:D1427"/>
    <mergeCell ref="C1428:D1428"/>
    <mergeCell ref="C1429:E1429"/>
    <mergeCell ref="C1434:D1434"/>
    <mergeCell ref="C1435:D1435"/>
    <mergeCell ref="C1436:D1436"/>
    <mergeCell ref="C1437:D1437"/>
    <mergeCell ref="C1433:E1433"/>
    <mergeCell ref="C1328:E1328"/>
    <mergeCell ref="C1269:D1269"/>
    <mergeCell ref="C1360:E1360"/>
    <mergeCell ref="C1361:D1361"/>
    <mergeCell ref="C1337:E1337"/>
    <mergeCell ref="C1338:E1338"/>
    <mergeCell ref="C1409:D1409"/>
    <mergeCell ref="C1369:D1369"/>
    <mergeCell ref="C1371:E1371"/>
    <mergeCell ref="C943:E943"/>
    <mergeCell ref="C944:E944"/>
    <mergeCell ref="C1162:D1162"/>
    <mergeCell ref="C1166:E1166"/>
    <mergeCell ref="C1252:E1252"/>
    <mergeCell ref="C1255:E1255"/>
    <mergeCell ref="C1256:E1256"/>
    <mergeCell ref="C1249:E1249"/>
    <mergeCell ref="C1250:E1250"/>
    <mergeCell ref="C1251:E1251"/>
    <mergeCell ref="C1225:E1225"/>
    <mergeCell ref="C1226:E1226"/>
    <mergeCell ref="C1227:E1227"/>
    <mergeCell ref="C1228:E1228"/>
    <mergeCell ref="C1210:D1210"/>
    <mergeCell ref="C1211:D1211"/>
    <mergeCell ref="C1212:D1212"/>
    <mergeCell ref="C1213:E1213"/>
    <mergeCell ref="C1235:E1235"/>
    <mergeCell ref="C1131:E1131"/>
    <mergeCell ref="C1132:E1132"/>
    <mergeCell ref="C1133:E1133"/>
    <mergeCell ref="C1152:E1152"/>
    <mergeCell ref="C1172:E1172"/>
    <mergeCell ref="C1352:E1352"/>
    <mergeCell ref="C667:E667"/>
    <mergeCell ref="C1005:E1005"/>
    <mergeCell ref="C1009:E1009"/>
    <mergeCell ref="C1072:E1072"/>
    <mergeCell ref="C1082:D1082"/>
    <mergeCell ref="C1148:D1148"/>
    <mergeCell ref="C1149:D1149"/>
    <mergeCell ref="C1150:E1150"/>
    <mergeCell ref="C1153:E1153"/>
    <mergeCell ref="C1122:E1122"/>
    <mergeCell ref="C1111:E1111"/>
    <mergeCell ref="C1114:D1114"/>
    <mergeCell ref="A1116:E1116"/>
    <mergeCell ref="C1117:E1117"/>
    <mergeCell ref="C1118:E1118"/>
    <mergeCell ref="C921:D921"/>
    <mergeCell ref="C923:D923"/>
    <mergeCell ref="C924:D924"/>
    <mergeCell ref="C925:D925"/>
    <mergeCell ref="C962:D962"/>
    <mergeCell ref="C963:D963"/>
    <mergeCell ref="C964:D964"/>
    <mergeCell ref="C1151:E1151"/>
    <mergeCell ref="C1173:E1173"/>
    <mergeCell ref="A1180:E1180"/>
    <mergeCell ref="C1181:E1181"/>
    <mergeCell ref="C1182:E1182"/>
    <mergeCell ref="C1183:E1183"/>
    <mergeCell ref="C1184:E1184"/>
    <mergeCell ref="C1186:E1186"/>
    <mergeCell ref="E1281:E1282"/>
    <mergeCell ref="C1232:D1232"/>
    <mergeCell ref="C1257:E1257"/>
    <mergeCell ref="C1258:E1258"/>
    <mergeCell ref="C1254:E1254"/>
    <mergeCell ref="C1259:E1259"/>
    <mergeCell ref="C1262:E1262"/>
    <mergeCell ref="C1263:D1263"/>
    <mergeCell ref="C1264:D1264"/>
    <mergeCell ref="C1253:E1253"/>
    <mergeCell ref="C1218:E1218"/>
    <mergeCell ref="C1189:E1189"/>
    <mergeCell ref="C1190:E1190"/>
    <mergeCell ref="C1191:E1191"/>
    <mergeCell ref="C1239:E1239"/>
    <mergeCell ref="C1234:D1234"/>
    <mergeCell ref="C1273:E1273"/>
  </mergeCells>
  <pageMargins left="0.7" right="0.7" top="0.75" bottom="0.75" header="0.3" footer="0.3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3" workbookViewId="0">
      <selection activeCell="P23" sqref="P23:P25"/>
    </sheetView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2017-05-10T06:12:57Z</dcterms:modified>
</cp:coreProperties>
</file>